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1"/>
  <workbookPr/>
  <mc:AlternateContent xmlns:mc="http://schemas.openxmlformats.org/markup-compatibility/2006">
    <mc:Choice Requires="x15">
      <x15ac:absPath xmlns:x15ac="http://schemas.microsoft.com/office/spreadsheetml/2010/11/ac" url="https://aihr252-my.sharepoint.com/personal/anouk_de_jong_aihr_com/Documents/RESOURCE LIBRARY - designers/Updated with new template(s) (2024)/"/>
    </mc:Choice>
  </mc:AlternateContent>
  <xr:revisionPtr revIDLastSave="52" documentId="13_ncr:1_{F2C5ED51-C2A9-6D46-A598-2501BE60B905}" xr6:coauthVersionLast="47" xr6:coauthVersionMax="47" xr10:uidLastSave="{55C85E56-0F18-0649-9548-CDA95FEC6666}"/>
  <bookViews>
    <workbookView xWindow="0" yWindow="500" windowWidth="28800" windowHeight="15800" xr2:uid="{3806B091-55D8-2844-B70A-49F952D5C40C}"/>
  </bookViews>
  <sheets>
    <sheet name="Instructions" sheetId="2" r:id="rId1"/>
    <sheet name="1. Customizable Structure" sheetId="4" r:id="rId2"/>
    <sheet name="2. Capabilty Analysis" sheetId="6" r:id="rId3"/>
    <sheet name="3. Role Analysis" sheetId="7" r:id="rId4"/>
    <sheet name="4. Demand Planning" sheetId="8" r:id="rId5"/>
    <sheet name="BACKEND - 4. Calculations" sheetId="3" state="hidden" r:id="rId6"/>
    <sheet name="BACKEND - 6. Budget Tracking" sheetId="11" state="hidden" r:id="rId7"/>
    <sheet name="BACKEND - 1. Term Sheet" sheetId="10" state="hidden"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4" i="6" l="1"/>
  <c r="AI51" i="6"/>
  <c r="R38" i="6"/>
  <c r="AH51" i="8"/>
  <c r="DI57" i="8" l="1"/>
  <c r="DJ57" i="8"/>
  <c r="DK57" i="8"/>
  <c r="DL57" i="8"/>
  <c r="DM57" i="8"/>
  <c r="DN57" i="8"/>
  <c r="DO57" i="8"/>
  <c r="DP57" i="8"/>
  <c r="DQ57" i="8"/>
  <c r="DR57" i="8"/>
  <c r="DS57" i="8"/>
  <c r="DH57" i="8"/>
  <c r="DI43" i="8"/>
  <c r="DJ43" i="8"/>
  <c r="DK43" i="8"/>
  <c r="DL43" i="8"/>
  <c r="DM43" i="8"/>
  <c r="DN43" i="8"/>
  <c r="DO43" i="8"/>
  <c r="DP43" i="8"/>
  <c r="DQ43" i="8"/>
  <c r="DR43" i="8"/>
  <c r="DS43" i="8"/>
  <c r="DH43" i="8"/>
  <c r="DI29" i="8"/>
  <c r="DJ29" i="8"/>
  <c r="DK29" i="8"/>
  <c r="DL29" i="8"/>
  <c r="DM29" i="8"/>
  <c r="DN29" i="8"/>
  <c r="DO29" i="8"/>
  <c r="DP29" i="8"/>
  <c r="DQ29" i="8"/>
  <c r="DR29" i="8"/>
  <c r="DS29" i="8"/>
  <c r="DH29" i="8"/>
  <c r="DI15" i="8"/>
  <c r="DJ15" i="8"/>
  <c r="DK15" i="8"/>
  <c r="DL15" i="8"/>
  <c r="DM15" i="8"/>
  <c r="DN15" i="8"/>
  <c r="DO15" i="8"/>
  <c r="DP15" i="8"/>
  <c r="DQ15" i="8"/>
  <c r="DR15" i="8"/>
  <c r="DS15" i="8"/>
  <c r="DH15" i="8"/>
  <c r="CZ57" i="8"/>
  <c r="CP57" i="8"/>
  <c r="CQ57" i="8"/>
  <c r="CR57" i="8"/>
  <c r="CS57" i="8"/>
  <c r="CT57" i="8"/>
  <c r="CU57" i="8"/>
  <c r="CV57" i="8"/>
  <c r="CW57" i="8"/>
  <c r="CX57" i="8"/>
  <c r="CY57" i="8"/>
  <c r="CO57" i="8"/>
  <c r="CP43" i="8"/>
  <c r="CQ43" i="8"/>
  <c r="CR43" i="8"/>
  <c r="CS43" i="8"/>
  <c r="CT43" i="8"/>
  <c r="CU43" i="8"/>
  <c r="CV43" i="8"/>
  <c r="CW43" i="8"/>
  <c r="CX43" i="8"/>
  <c r="CY43" i="8"/>
  <c r="CZ43" i="8"/>
  <c r="CO43" i="8"/>
  <c r="CP29" i="8"/>
  <c r="CQ29" i="8"/>
  <c r="CR29" i="8"/>
  <c r="CS29" i="8"/>
  <c r="CT29" i="8"/>
  <c r="CU29" i="8"/>
  <c r="CV29" i="8"/>
  <c r="CW29" i="8"/>
  <c r="CX29" i="8"/>
  <c r="CY29" i="8"/>
  <c r="CZ29" i="8"/>
  <c r="CO29" i="8"/>
  <c r="CP15" i="8"/>
  <c r="CQ15" i="8"/>
  <c r="CR15" i="8"/>
  <c r="CS15" i="8"/>
  <c r="CT15" i="8"/>
  <c r="CU15" i="8"/>
  <c r="CV15" i="8"/>
  <c r="CW15" i="8"/>
  <c r="CX15" i="8"/>
  <c r="CY15" i="8"/>
  <c r="CZ15" i="8"/>
  <c r="CO15" i="8"/>
  <c r="BW57" i="8"/>
  <c r="BX57" i="8"/>
  <c r="BY57" i="8"/>
  <c r="BZ57" i="8"/>
  <c r="CA57" i="8"/>
  <c r="CB57" i="8"/>
  <c r="CC57" i="8"/>
  <c r="CD57" i="8"/>
  <c r="CE57" i="8"/>
  <c r="CF57" i="8"/>
  <c r="CG57" i="8"/>
  <c r="BV57" i="8"/>
  <c r="BW43" i="8"/>
  <c r="BX43" i="8"/>
  <c r="BY43" i="8"/>
  <c r="BZ43" i="8"/>
  <c r="CA43" i="8"/>
  <c r="CB43" i="8"/>
  <c r="CC43" i="8"/>
  <c r="CD43" i="8"/>
  <c r="CE43" i="8"/>
  <c r="CF43" i="8"/>
  <c r="CG43" i="8"/>
  <c r="BV43" i="8"/>
  <c r="BW29" i="8"/>
  <c r="BX29" i="8"/>
  <c r="BY29" i="8"/>
  <c r="BZ29" i="8"/>
  <c r="CA29" i="8"/>
  <c r="CB29" i="8"/>
  <c r="CC29" i="8"/>
  <c r="CD29" i="8"/>
  <c r="CE29" i="8"/>
  <c r="CF29" i="8"/>
  <c r="CG29" i="8"/>
  <c r="BV29" i="8"/>
  <c r="BW15" i="8"/>
  <c r="BX15" i="8"/>
  <c r="BY15" i="8"/>
  <c r="BZ15" i="8"/>
  <c r="CA15" i="8"/>
  <c r="CB15" i="8"/>
  <c r="CC15" i="8"/>
  <c r="CD15" i="8"/>
  <c r="CE15" i="8"/>
  <c r="CF15" i="8"/>
  <c r="CG15" i="8"/>
  <c r="BV15" i="8"/>
  <c r="BD57" i="8"/>
  <c r="BE57" i="8"/>
  <c r="BF57" i="8"/>
  <c r="BG57" i="8"/>
  <c r="BH57" i="8"/>
  <c r="BI57" i="8"/>
  <c r="BJ57" i="8"/>
  <c r="BK57" i="8"/>
  <c r="BL57" i="8"/>
  <c r="BM57" i="8"/>
  <c r="BN57" i="8"/>
  <c r="BC57" i="8"/>
  <c r="BD43" i="8"/>
  <c r="BE43" i="8"/>
  <c r="BF43" i="8"/>
  <c r="BG43" i="8"/>
  <c r="BH43" i="8"/>
  <c r="BI43" i="8"/>
  <c r="BJ43" i="8"/>
  <c r="BK43" i="8"/>
  <c r="BL43" i="8"/>
  <c r="BM43" i="8"/>
  <c r="BN43" i="8"/>
  <c r="BC43" i="8"/>
  <c r="BD29" i="8"/>
  <c r="BE29" i="8"/>
  <c r="BF29" i="8"/>
  <c r="BG29" i="8"/>
  <c r="BH29" i="8"/>
  <c r="BI29" i="8"/>
  <c r="BJ29" i="8"/>
  <c r="BK29" i="8"/>
  <c r="BL29" i="8"/>
  <c r="BM29" i="8"/>
  <c r="BN29" i="8"/>
  <c r="BC29" i="8"/>
  <c r="BD15" i="8"/>
  <c r="BE15" i="8"/>
  <c r="BF15" i="8"/>
  <c r="BG15" i="8"/>
  <c r="BH15" i="8"/>
  <c r="BI15" i="8"/>
  <c r="BJ15" i="8"/>
  <c r="BK15" i="8"/>
  <c r="BL15" i="8"/>
  <c r="BM15" i="8"/>
  <c r="BN15" i="8"/>
  <c r="BC15" i="8"/>
  <c r="AK57" i="8"/>
  <c r="AL57" i="8"/>
  <c r="AM57" i="8"/>
  <c r="AN57" i="8"/>
  <c r="AO57" i="8"/>
  <c r="AP57" i="8"/>
  <c r="AQ57" i="8"/>
  <c r="AR57" i="8"/>
  <c r="AS57" i="8"/>
  <c r="AT57" i="8"/>
  <c r="AU57" i="8"/>
  <c r="AK43" i="8"/>
  <c r="AL43" i="8"/>
  <c r="AM43" i="8"/>
  <c r="AN43" i="8"/>
  <c r="AO43" i="8"/>
  <c r="AP43" i="8"/>
  <c r="AQ43" i="8"/>
  <c r="AR43" i="8"/>
  <c r="AS43" i="8"/>
  <c r="AT43" i="8"/>
  <c r="AU43" i="8"/>
  <c r="AJ43" i="8"/>
  <c r="AK29" i="8"/>
  <c r="AL29" i="8"/>
  <c r="AM29" i="8"/>
  <c r="AN29" i="8"/>
  <c r="AO29" i="8"/>
  <c r="AP29" i="8"/>
  <c r="AQ29" i="8"/>
  <c r="AR29" i="8"/>
  <c r="AS29" i="8"/>
  <c r="AT29" i="8"/>
  <c r="AU29" i="8"/>
  <c r="AJ29" i="8"/>
  <c r="AK15" i="8"/>
  <c r="AL15" i="8"/>
  <c r="AM15" i="8"/>
  <c r="AN15" i="8"/>
  <c r="AO15" i="8"/>
  <c r="AP15" i="8"/>
  <c r="AQ15" i="8"/>
  <c r="AR15" i="8"/>
  <c r="AS15" i="8"/>
  <c r="AT15" i="8"/>
  <c r="AU15" i="8"/>
  <c r="DI55" i="8"/>
  <c r="DJ55" i="8"/>
  <c r="DK55" i="8"/>
  <c r="DL55" i="8"/>
  <c r="DM55" i="8"/>
  <c r="DN55" i="8"/>
  <c r="DO55" i="8"/>
  <c r="DP55" i="8"/>
  <c r="DQ55" i="8"/>
  <c r="DR55" i="8"/>
  <c r="DS55" i="8"/>
  <c r="DH55" i="8"/>
  <c r="DI41" i="8"/>
  <c r="DJ41" i="8"/>
  <c r="DK41" i="8"/>
  <c r="DL41" i="8"/>
  <c r="DM41" i="8"/>
  <c r="DN41" i="8"/>
  <c r="DO41" i="8"/>
  <c r="DP41" i="8"/>
  <c r="DQ41" i="8"/>
  <c r="DR41" i="8"/>
  <c r="DS41" i="8"/>
  <c r="DH41" i="8"/>
  <c r="DI27" i="8"/>
  <c r="DJ27" i="8"/>
  <c r="DK27" i="8"/>
  <c r="DL27" i="8"/>
  <c r="DM27" i="8"/>
  <c r="DN27" i="8"/>
  <c r="DO27" i="8"/>
  <c r="DP27" i="8"/>
  <c r="DQ27" i="8"/>
  <c r="DR27" i="8"/>
  <c r="DS27" i="8"/>
  <c r="DH27" i="8"/>
  <c r="DI13" i="8"/>
  <c r="DJ13" i="8"/>
  <c r="DK13" i="8"/>
  <c r="DL13" i="8"/>
  <c r="DM13" i="8"/>
  <c r="DN13" i="8"/>
  <c r="DO13" i="8"/>
  <c r="DP13" i="8"/>
  <c r="DQ13" i="8"/>
  <c r="DR13" i="8"/>
  <c r="DS13" i="8"/>
  <c r="DH13" i="8"/>
  <c r="CP55" i="8"/>
  <c r="CQ55" i="8"/>
  <c r="CR55" i="8"/>
  <c r="CS55" i="8"/>
  <c r="CT55" i="8"/>
  <c r="CU55" i="8"/>
  <c r="CV55" i="8"/>
  <c r="CW55" i="8"/>
  <c r="CX55" i="8"/>
  <c r="CY55" i="8"/>
  <c r="CZ55" i="8"/>
  <c r="CO55" i="8"/>
  <c r="CP41" i="8"/>
  <c r="CQ41" i="8"/>
  <c r="CR41" i="8"/>
  <c r="CS41" i="8"/>
  <c r="CT41" i="8"/>
  <c r="CU41" i="8"/>
  <c r="CV41" i="8"/>
  <c r="CW41" i="8"/>
  <c r="CX41" i="8"/>
  <c r="CY41" i="8"/>
  <c r="CZ41" i="8"/>
  <c r="CO41" i="8"/>
  <c r="CP27" i="8"/>
  <c r="CQ27" i="8"/>
  <c r="CR27" i="8"/>
  <c r="CS27" i="8"/>
  <c r="CT27" i="8"/>
  <c r="CU27" i="8"/>
  <c r="CV27" i="8"/>
  <c r="CW27" i="8"/>
  <c r="CX27" i="8"/>
  <c r="CY27" i="8"/>
  <c r="CZ27" i="8"/>
  <c r="CO27" i="8"/>
  <c r="CP13" i="8"/>
  <c r="CQ13" i="8"/>
  <c r="CR13" i="8"/>
  <c r="CS13" i="8"/>
  <c r="CT13" i="8"/>
  <c r="CU13" i="8"/>
  <c r="CV13" i="8"/>
  <c r="CW13" i="8"/>
  <c r="CX13" i="8"/>
  <c r="CY13" i="8"/>
  <c r="CZ13" i="8"/>
  <c r="CO13" i="8"/>
  <c r="BW55" i="8"/>
  <c r="BX55" i="8"/>
  <c r="BY55" i="8"/>
  <c r="BZ55" i="8"/>
  <c r="CA55" i="8"/>
  <c r="CB55" i="8"/>
  <c r="CC55" i="8"/>
  <c r="CD55" i="8"/>
  <c r="CE55" i="8"/>
  <c r="CF55" i="8"/>
  <c r="CG55" i="8"/>
  <c r="BV55" i="8"/>
  <c r="BW41" i="8"/>
  <c r="BX41" i="8"/>
  <c r="BY41" i="8"/>
  <c r="BZ41" i="8"/>
  <c r="CA41" i="8"/>
  <c r="CB41" i="8"/>
  <c r="CC41" i="8"/>
  <c r="CD41" i="8"/>
  <c r="CE41" i="8"/>
  <c r="CF41" i="8"/>
  <c r="CG41" i="8"/>
  <c r="BV41" i="8"/>
  <c r="CG27" i="8"/>
  <c r="BW27" i="8"/>
  <c r="BX27" i="8"/>
  <c r="BY27" i="8"/>
  <c r="BZ27" i="8"/>
  <c r="CA27" i="8"/>
  <c r="CB27" i="8"/>
  <c r="CC27" i="8"/>
  <c r="CD27" i="8"/>
  <c r="CE27" i="8"/>
  <c r="CF27" i="8"/>
  <c r="BV27" i="8"/>
  <c r="BW13" i="8"/>
  <c r="BX13" i="8"/>
  <c r="BY13" i="8"/>
  <c r="BZ13" i="8"/>
  <c r="CA13" i="8"/>
  <c r="CB13" i="8"/>
  <c r="CC13" i="8"/>
  <c r="CD13" i="8"/>
  <c r="CE13" i="8"/>
  <c r="CF13" i="8"/>
  <c r="CG13" i="8"/>
  <c r="BV13" i="8"/>
  <c r="BD55" i="8"/>
  <c r="BE55" i="8"/>
  <c r="BF55" i="8"/>
  <c r="BG55" i="8"/>
  <c r="BH55" i="8"/>
  <c r="BI55" i="8"/>
  <c r="BJ55" i="8"/>
  <c r="BK55" i="8"/>
  <c r="BL55" i="8"/>
  <c r="BM55" i="8"/>
  <c r="BN55" i="8"/>
  <c r="BC55" i="8"/>
  <c r="BD41" i="8"/>
  <c r="BE41" i="8"/>
  <c r="BF41" i="8"/>
  <c r="BG41" i="8"/>
  <c r="BH41" i="8"/>
  <c r="BI41" i="8"/>
  <c r="BJ41" i="8"/>
  <c r="BK41" i="8"/>
  <c r="BL41" i="8"/>
  <c r="BM41" i="8"/>
  <c r="BN41" i="8"/>
  <c r="BC41" i="8"/>
  <c r="BD27" i="8"/>
  <c r="BE27" i="8"/>
  <c r="BF27" i="8"/>
  <c r="BG27" i="8"/>
  <c r="BH27" i="8"/>
  <c r="BI27" i="8"/>
  <c r="BJ27" i="8"/>
  <c r="BK27" i="8"/>
  <c r="BL27" i="8"/>
  <c r="BM27" i="8"/>
  <c r="BN27" i="8"/>
  <c r="BC27" i="8"/>
  <c r="BD13" i="8"/>
  <c r="BE13" i="8"/>
  <c r="BF13" i="8"/>
  <c r="BG13" i="8"/>
  <c r="BH13" i="8"/>
  <c r="BI13" i="8"/>
  <c r="BJ13" i="8"/>
  <c r="BK13" i="8"/>
  <c r="BL13" i="8"/>
  <c r="BM13" i="8"/>
  <c r="BN13" i="8"/>
  <c r="BC13" i="8"/>
  <c r="AK55" i="8"/>
  <c r="AL55" i="8"/>
  <c r="AM55" i="8"/>
  <c r="AN55" i="8"/>
  <c r="AO55" i="8"/>
  <c r="AP55" i="8"/>
  <c r="AQ55" i="8"/>
  <c r="AR55" i="8"/>
  <c r="AS55" i="8"/>
  <c r="AT55" i="8"/>
  <c r="AU55" i="8"/>
  <c r="AK41" i="8"/>
  <c r="AL41" i="8"/>
  <c r="AM41" i="8"/>
  <c r="AN41" i="8"/>
  <c r="AO41" i="8"/>
  <c r="AP41" i="8"/>
  <c r="AQ41" i="8"/>
  <c r="AR41" i="8"/>
  <c r="AS41" i="8"/>
  <c r="AT41" i="8"/>
  <c r="AU41" i="8"/>
  <c r="AJ41" i="8"/>
  <c r="AK27" i="8"/>
  <c r="AL27" i="8"/>
  <c r="AM27" i="8"/>
  <c r="AN27" i="8"/>
  <c r="AO27" i="8"/>
  <c r="AP27" i="8"/>
  <c r="AQ27" i="8"/>
  <c r="AR27" i="8"/>
  <c r="AS27" i="8"/>
  <c r="AT27" i="8"/>
  <c r="AU27" i="8"/>
  <c r="AJ27" i="8"/>
  <c r="AK13" i="8"/>
  <c r="AL13" i="8"/>
  <c r="AM13" i="8"/>
  <c r="AN13" i="8"/>
  <c r="AO13" i="8"/>
  <c r="AP13" i="8"/>
  <c r="AQ13" i="8"/>
  <c r="AR13" i="8"/>
  <c r="AS13" i="8"/>
  <c r="AT13" i="8"/>
  <c r="AU13" i="8"/>
  <c r="AI90" i="6"/>
  <c r="AI77" i="6"/>
  <c r="AI64" i="6"/>
  <c r="AI38" i="6"/>
  <c r="BA9" i="8"/>
  <c r="DH49" i="8" l="1"/>
  <c r="DH35" i="8"/>
  <c r="DH21" i="8"/>
  <c r="DH7" i="8"/>
  <c r="CO49" i="8"/>
  <c r="CO35" i="8"/>
  <c r="CO21" i="8"/>
  <c r="CO7" i="8"/>
  <c r="BV49" i="8"/>
  <c r="BV35" i="8"/>
  <c r="BV21" i="8"/>
  <c r="BV7" i="8"/>
  <c r="BC49" i="8"/>
  <c r="BC35" i="8"/>
  <c r="BC21" i="8"/>
  <c r="BC7" i="8"/>
  <c r="AJ49" i="8"/>
  <c r="AJ35" i="8"/>
  <c r="AJ21" i="8"/>
  <c r="AJ7" i="8"/>
  <c r="Q9" i="8" a="1"/>
  <c r="Q9" i="8" s="1"/>
  <c r="BD35" i="8" s="1"/>
  <c r="O5" i="10"/>
  <c r="O36" i="10"/>
  <c r="O37" i="10"/>
  <c r="O38" i="10"/>
  <c r="O39" i="10"/>
  <c r="O40" i="10"/>
  <c r="O41" i="10"/>
  <c r="O42" i="10"/>
  <c r="O43" i="10"/>
  <c r="O44" i="10"/>
  <c r="O45" i="10"/>
  <c r="O46" i="10"/>
  <c r="O47" i="10"/>
  <c r="O48" i="10"/>
  <c r="O49" i="10"/>
  <c r="O50" i="10"/>
  <c r="O51" i="10"/>
  <c r="O52" i="10"/>
  <c r="O53" i="10"/>
  <c r="O54" i="10"/>
  <c r="O6" i="10"/>
  <c r="O7" i="10"/>
  <c r="O8" i="10"/>
  <c r="O9" i="10"/>
  <c r="O10" i="10"/>
  <c r="O11" i="10"/>
  <c r="O12" i="10"/>
  <c r="O13" i="10"/>
  <c r="O14" i="10"/>
  <c r="O15" i="10"/>
  <c r="O16" i="10"/>
  <c r="O17" i="10"/>
  <c r="O18" i="10"/>
  <c r="O19" i="10"/>
  <c r="O20" i="10"/>
  <c r="O21" i="10"/>
  <c r="O22" i="10"/>
  <c r="O23" i="10"/>
  <c r="O24" i="10"/>
  <c r="O25" i="10"/>
  <c r="O26" i="10"/>
  <c r="O27" i="10"/>
  <c r="O28" i="10"/>
  <c r="O29" i="10"/>
  <c r="O30" i="10"/>
  <c r="O31" i="10"/>
  <c r="O32" i="10"/>
  <c r="O33" i="10"/>
  <c r="O34" i="10"/>
  <c r="O35" i="10"/>
  <c r="CP35" i="8" l="1"/>
  <c r="AK49" i="8"/>
  <c r="DI7" i="8"/>
  <c r="AK35" i="8"/>
  <c r="AK21" i="8"/>
  <c r="DI35" i="8"/>
  <c r="BD7" i="8"/>
  <c r="R9" i="8" a="1"/>
  <c r="R9" i="8" s="1"/>
  <c r="DI49" i="8"/>
  <c r="DI21" i="8"/>
  <c r="CP49" i="8"/>
  <c r="CP21" i="8"/>
  <c r="BW49" i="8"/>
  <c r="BW21" i="8"/>
  <c r="BD49" i="8"/>
  <c r="BD21" i="8"/>
  <c r="CP7" i="8"/>
  <c r="BW35" i="8"/>
  <c r="BW7" i="8"/>
  <c r="AK7" i="8"/>
  <c r="S54" i="10"/>
  <c r="S46" i="10"/>
  <c r="S44" i="10"/>
  <c r="S43" i="10"/>
  <c r="S42" i="10"/>
  <c r="S49" i="10"/>
  <c r="S53" i="10"/>
  <c r="S45" i="10"/>
  <c r="S52" i="10"/>
  <c r="S51" i="10"/>
  <c r="S50" i="10"/>
  <c r="S41" i="10"/>
  <c r="S48" i="10"/>
  <c r="S47" i="10"/>
  <c r="S40" i="10"/>
  <c r="S39" i="10"/>
  <c r="S31" i="10"/>
  <c r="S23" i="10"/>
  <c r="S15" i="10"/>
  <c r="S7" i="10"/>
  <c r="S30" i="10"/>
  <c r="S22" i="10"/>
  <c r="S14" i="10"/>
  <c r="S6" i="10"/>
  <c r="S37" i="10"/>
  <c r="S29" i="10"/>
  <c r="S21" i="10"/>
  <c r="S13" i="10"/>
  <c r="S5" i="10"/>
  <c r="S36" i="10"/>
  <c r="S28" i="10"/>
  <c r="S20" i="10"/>
  <c r="S12" i="10"/>
  <c r="S35" i="10"/>
  <c r="S27" i="10"/>
  <c r="S19" i="10"/>
  <c r="S11" i="10"/>
  <c r="S34" i="10"/>
  <c r="S26" i="10"/>
  <c r="S18" i="10"/>
  <c r="S10" i="10"/>
  <c r="S33" i="10"/>
  <c r="S25" i="10"/>
  <c r="S17" i="10"/>
  <c r="S9" i="10"/>
  <c r="S32" i="10"/>
  <c r="S24" i="10"/>
  <c r="S16" i="10"/>
  <c r="S8" i="10"/>
  <c r="S38" i="10"/>
  <c r="E45" i="10"/>
  <c r="E46" i="10"/>
  <c r="E47" i="10"/>
  <c r="E48" i="10"/>
  <c r="E49" i="10"/>
  <c r="E50" i="10"/>
  <c r="E51" i="10"/>
  <c r="E52" i="10"/>
  <c r="E53" i="10"/>
  <c r="E54" i="10"/>
  <c r="E6" i="10"/>
  <c r="E7" i="10"/>
  <c r="E8" i="10"/>
  <c r="E9" i="10"/>
  <c r="E10" i="10"/>
  <c r="E11" i="10"/>
  <c r="E12" i="10"/>
  <c r="E13" i="10"/>
  <c r="E14" i="10"/>
  <c r="E15" i="10"/>
  <c r="E16" i="10"/>
  <c r="E17" i="10"/>
  <c r="E18" i="10"/>
  <c r="E19" i="10"/>
  <c r="E20" i="10"/>
  <c r="E21" i="10"/>
  <c r="E22" i="10"/>
  <c r="E23" i="10"/>
  <c r="E24" i="10"/>
  <c r="E25" i="10"/>
  <c r="E26" i="10"/>
  <c r="E27" i="10"/>
  <c r="E28" i="10"/>
  <c r="E29" i="10"/>
  <c r="E30" i="10"/>
  <c r="E31" i="10"/>
  <c r="E32" i="10"/>
  <c r="E33" i="10"/>
  <c r="E34" i="10"/>
  <c r="E35" i="10"/>
  <c r="E36" i="10"/>
  <c r="E37" i="10"/>
  <c r="E38" i="10"/>
  <c r="E39" i="10"/>
  <c r="E40" i="10"/>
  <c r="E41" i="10"/>
  <c r="E42" i="10"/>
  <c r="E43" i="10"/>
  <c r="E44" i="10"/>
  <c r="E5" i="10"/>
  <c r="C6" i="10"/>
  <c r="C7" i="10"/>
  <c r="C8" i="10"/>
  <c r="C9" i="10"/>
  <c r="C10" i="10"/>
  <c r="C11" i="10"/>
  <c r="C12" i="10"/>
  <c r="C13" i="10"/>
  <c r="C14" i="10"/>
  <c r="C15" i="10"/>
  <c r="C16" i="10"/>
  <c r="C17" i="10"/>
  <c r="C18" i="10"/>
  <c r="C19" i="10"/>
  <c r="C20" i="10"/>
  <c r="C5" i="10"/>
  <c r="A6" i="10"/>
  <c r="A7" i="10"/>
  <c r="A8" i="10"/>
  <c r="A9" i="10"/>
  <c r="A10" i="10"/>
  <c r="A11" i="10"/>
  <c r="A12" i="10"/>
  <c r="A13" i="10"/>
  <c r="A14" i="10"/>
  <c r="A15" i="10"/>
  <c r="A16" i="10"/>
  <c r="A17" i="10"/>
  <c r="A18" i="10"/>
  <c r="A19" i="10"/>
  <c r="A20" i="10"/>
  <c r="A5" i="10"/>
  <c r="BA5" i="11"/>
  <c r="AZ5" i="11"/>
  <c r="AY5" i="11"/>
  <c r="AX5" i="11"/>
  <c r="AW5" i="11"/>
  <c r="AV5" i="11"/>
  <c r="AU5" i="11"/>
  <c r="AT5" i="11"/>
  <c r="AS5" i="11"/>
  <c r="AR5" i="11"/>
  <c r="AQ5" i="11"/>
  <c r="AP5" i="11"/>
  <c r="AO5" i="11"/>
  <c r="AN5" i="11"/>
  <c r="AM5" i="11"/>
  <c r="AL5" i="11"/>
  <c r="AK5" i="11"/>
  <c r="AJ5" i="11"/>
  <c r="AI5" i="11"/>
  <c r="AG5" i="11"/>
  <c r="AF5" i="11"/>
  <c r="AE5" i="11"/>
  <c r="AD5" i="11"/>
  <c r="AC5" i="11"/>
  <c r="AB5" i="11"/>
  <c r="AA5" i="11"/>
  <c r="Z5" i="11"/>
  <c r="Y5" i="11"/>
  <c r="X5" i="11"/>
  <c r="W5" i="11"/>
  <c r="V5" i="11"/>
  <c r="U5" i="11"/>
  <c r="T5" i="11"/>
  <c r="S5" i="11"/>
  <c r="R5" i="11"/>
  <c r="Q5" i="11"/>
  <c r="P5" i="11"/>
  <c r="O5" i="11"/>
  <c r="N5" i="11"/>
  <c r="M5" i="11"/>
  <c r="L5" i="11"/>
  <c r="K5" i="11"/>
  <c r="J5" i="11"/>
  <c r="I5" i="11"/>
  <c r="H5" i="11"/>
  <c r="G5" i="11"/>
  <c r="F5" i="11"/>
  <c r="E5" i="11"/>
  <c r="D5" i="11"/>
  <c r="C5" i="11"/>
  <c r="BA3" i="11"/>
  <c r="AS3" i="11"/>
  <c r="AT3" i="11"/>
  <c r="AU3" i="11"/>
  <c r="AV3" i="11"/>
  <c r="AW3" i="11"/>
  <c r="AX3" i="11"/>
  <c r="AY3" i="11"/>
  <c r="AZ3" i="11"/>
  <c r="AB62" i="8"/>
  <c r="AB61" i="8"/>
  <c r="AB60" i="8"/>
  <c r="BA4" i="11" s="1"/>
  <c r="AQ3" i="11"/>
  <c r="AR3" i="11"/>
  <c r="W3" i="11"/>
  <c r="X3" i="11"/>
  <c r="Y3" i="11"/>
  <c r="Z3" i="11"/>
  <c r="AA3" i="11"/>
  <c r="AB3" i="11"/>
  <c r="AC3" i="11"/>
  <c r="AD3" i="11"/>
  <c r="AE3" i="11"/>
  <c r="AF3" i="11"/>
  <c r="AG3" i="11"/>
  <c r="AH3" i="11"/>
  <c r="AI3" i="11"/>
  <c r="AJ3" i="11"/>
  <c r="AK3" i="11"/>
  <c r="AL3" i="11"/>
  <c r="AM3" i="11"/>
  <c r="AN3" i="11"/>
  <c r="AO3" i="11"/>
  <c r="AP3" i="11"/>
  <c r="S9" i="8" l="1" a="1"/>
  <c r="S9" i="8" s="1"/>
  <c r="DJ49" i="8"/>
  <c r="DJ21" i="8"/>
  <c r="CQ49" i="8"/>
  <c r="CQ21" i="8"/>
  <c r="BX49" i="8"/>
  <c r="BX21" i="8"/>
  <c r="BE49" i="8"/>
  <c r="BE21" i="8"/>
  <c r="AL49" i="8"/>
  <c r="AL21" i="8"/>
  <c r="BX35" i="8"/>
  <c r="AL7" i="8"/>
  <c r="CQ7" i="8"/>
  <c r="CQ35" i="8"/>
  <c r="DJ7" i="8"/>
  <c r="DJ35" i="8"/>
  <c r="BE7" i="8"/>
  <c r="BE35" i="8"/>
  <c r="AL35" i="8"/>
  <c r="BX7" i="8"/>
  <c r="J19" i="10"/>
  <c r="J20" i="10"/>
  <c r="L54" i="10"/>
  <c r="L46" i="10"/>
  <c r="L53" i="10"/>
  <c r="L45" i="10"/>
  <c r="L52" i="10"/>
  <c r="L51" i="10"/>
  <c r="L49" i="10"/>
  <c r="L48" i="10"/>
  <c r="L47" i="10"/>
  <c r="L50" i="10"/>
  <c r="L44" i="10"/>
  <c r="L36" i="10"/>
  <c r="L28" i="10"/>
  <c r="L20" i="10"/>
  <c r="L34" i="10"/>
  <c r="L26" i="10"/>
  <c r="L33" i="10"/>
  <c r="L24" i="10"/>
  <c r="L31" i="10"/>
  <c r="L22" i="10"/>
  <c r="L37" i="10"/>
  <c r="L43" i="10"/>
  <c r="L35" i="10"/>
  <c r="L27" i="10"/>
  <c r="L19" i="10"/>
  <c r="L42" i="10"/>
  <c r="L25" i="10"/>
  <c r="L32" i="10"/>
  <c r="L23" i="10"/>
  <c r="L29" i="10"/>
  <c r="L21" i="10"/>
  <c r="L41" i="10"/>
  <c r="L40" i="10"/>
  <c r="L39" i="10"/>
  <c r="L38" i="10"/>
  <c r="L30" i="10"/>
  <c r="J11" i="10"/>
  <c r="J18" i="10"/>
  <c r="J10" i="10"/>
  <c r="J17" i="10"/>
  <c r="J9" i="10"/>
  <c r="J16" i="10"/>
  <c r="J8" i="10"/>
  <c r="J15" i="10"/>
  <c r="J7" i="10"/>
  <c r="J14" i="10"/>
  <c r="J6" i="10"/>
  <c r="J13" i="10"/>
  <c r="J12" i="10"/>
  <c r="H18" i="10"/>
  <c r="H19" i="10"/>
  <c r="H16" i="10"/>
  <c r="H15" i="10"/>
  <c r="H14" i="10"/>
  <c r="H20" i="10"/>
  <c r="H13" i="10"/>
  <c r="H5" i="10"/>
  <c r="H17" i="10"/>
  <c r="H11" i="10"/>
  <c r="H10" i="10"/>
  <c r="H9" i="10"/>
  <c r="H8" i="10"/>
  <c r="H7" i="10"/>
  <c r="H6" i="10"/>
  <c r="H12" i="10"/>
  <c r="L12" i="10"/>
  <c r="L8" i="10"/>
  <c r="L11" i="10"/>
  <c r="L18" i="10"/>
  <c r="L10" i="10"/>
  <c r="L17" i="10"/>
  <c r="L9" i="10"/>
  <c r="L16" i="10"/>
  <c r="L15" i="10"/>
  <c r="L7" i="10"/>
  <c r="L14" i="10"/>
  <c r="L6" i="10"/>
  <c r="L13" i="10"/>
  <c r="L5" i="10"/>
  <c r="J5" i="10"/>
  <c r="T9" i="8" l="1" a="1"/>
  <c r="T9" i="8" s="1"/>
  <c r="DK49" i="8"/>
  <c r="DK21" i="8"/>
  <c r="CR49" i="8"/>
  <c r="CR21" i="8"/>
  <c r="BY49" i="8"/>
  <c r="BY21" i="8"/>
  <c r="BF49" i="8"/>
  <c r="BF21" i="8"/>
  <c r="AM49" i="8"/>
  <c r="AM21" i="8"/>
  <c r="CR7" i="8"/>
  <c r="CR35" i="8"/>
  <c r="DK7" i="8"/>
  <c r="DK35" i="8"/>
  <c r="BF7" i="8"/>
  <c r="BF35" i="8"/>
  <c r="AM35" i="8"/>
  <c r="BY7" i="8"/>
  <c r="BY35" i="8"/>
  <c r="AM7" i="8"/>
  <c r="O29" i="8"/>
  <c r="V3" i="11" s="1"/>
  <c r="O28" i="8"/>
  <c r="U3" i="11" s="1"/>
  <c r="O27" i="8"/>
  <c r="T3" i="11" s="1"/>
  <c r="O26" i="8"/>
  <c r="S3" i="11" s="1"/>
  <c r="O25" i="8"/>
  <c r="R3" i="11" s="1"/>
  <c r="O24" i="8"/>
  <c r="Q3" i="11" s="1"/>
  <c r="O23" i="8"/>
  <c r="P3" i="11" s="1"/>
  <c r="O22" i="8"/>
  <c r="O3" i="11" s="1"/>
  <c r="O21" i="8"/>
  <c r="N3" i="11" s="1"/>
  <c r="O20" i="8"/>
  <c r="M3" i="11" s="1"/>
  <c r="O19" i="8"/>
  <c r="L3" i="11" s="1"/>
  <c r="O18" i="8"/>
  <c r="K3" i="11" s="1"/>
  <c r="O17" i="8"/>
  <c r="J3" i="11" s="1"/>
  <c r="O16" i="8"/>
  <c r="I3" i="11" s="1"/>
  <c r="O15" i="8"/>
  <c r="H3" i="11" s="1"/>
  <c r="O14" i="8"/>
  <c r="G3" i="11" s="1"/>
  <c r="O13" i="8"/>
  <c r="F3" i="11" s="1"/>
  <c r="O12" i="8"/>
  <c r="E3" i="11" s="1"/>
  <c r="O11" i="8"/>
  <c r="D3" i="11" s="1"/>
  <c r="O10" i="8"/>
  <c r="C3" i="11" s="1"/>
  <c r="AB59" i="8"/>
  <c r="AZ4" i="11" s="1"/>
  <c r="AB32" i="8"/>
  <c r="Y4" i="11" s="1"/>
  <c r="AB33" i="8"/>
  <c r="Z4" i="11" s="1"/>
  <c r="AB34" i="8"/>
  <c r="AA4" i="11" s="1"/>
  <c r="AB35" i="8"/>
  <c r="AB4" i="11" s="1"/>
  <c r="AB36" i="8"/>
  <c r="AC4" i="11" s="1"/>
  <c r="AB37" i="8"/>
  <c r="AD4" i="11" s="1"/>
  <c r="AB38" i="8"/>
  <c r="AE4" i="11" s="1"/>
  <c r="AB39" i="8"/>
  <c r="AF4" i="11" s="1"/>
  <c r="AB40" i="8"/>
  <c r="AG4" i="11" s="1"/>
  <c r="AB41" i="8"/>
  <c r="AH4" i="11" s="1"/>
  <c r="AB42" i="8"/>
  <c r="AI4" i="11" s="1"/>
  <c r="AB43" i="8"/>
  <c r="AJ4" i="11" s="1"/>
  <c r="AB44" i="8"/>
  <c r="AK4" i="11" s="1"/>
  <c r="AB45" i="8"/>
  <c r="AL4" i="11" s="1"/>
  <c r="AB46" i="8"/>
  <c r="AM4" i="11" s="1"/>
  <c r="AB47" i="8"/>
  <c r="AN4" i="11" s="1"/>
  <c r="AB48" i="8"/>
  <c r="AO4" i="11" s="1"/>
  <c r="AB49" i="8"/>
  <c r="AP4" i="11" s="1"/>
  <c r="AB50" i="8"/>
  <c r="AQ4" i="11" s="1"/>
  <c r="AB51" i="8"/>
  <c r="AR4" i="11" s="1"/>
  <c r="AB52" i="8"/>
  <c r="AS4" i="11" s="1"/>
  <c r="AB53" i="8"/>
  <c r="AT4" i="11" s="1"/>
  <c r="AB54" i="8"/>
  <c r="AU4" i="11" s="1"/>
  <c r="AB55" i="8"/>
  <c r="AV4" i="11" s="1"/>
  <c r="AB56" i="8"/>
  <c r="AW4" i="11" s="1"/>
  <c r="AB57" i="8"/>
  <c r="AX4" i="11" s="1"/>
  <c r="AB58" i="8"/>
  <c r="AY4" i="11" s="1"/>
  <c r="AB31" i="8"/>
  <c r="X4" i="11" s="1"/>
  <c r="AB30" i="8"/>
  <c r="W4" i="11" s="1"/>
  <c r="DG58" i="8"/>
  <c r="DO58" i="8"/>
  <c r="W29" i="8" s="1"/>
  <c r="DG57" i="8"/>
  <c r="DG56" i="8"/>
  <c r="DG55" i="8"/>
  <c r="DG54" i="8"/>
  <c r="DS53" i="8"/>
  <c r="DR53" i="8"/>
  <c r="DQ53" i="8"/>
  <c r="DP53" i="8"/>
  <c r="DO53" i="8"/>
  <c r="DN53" i="8"/>
  <c r="DM53" i="8"/>
  <c r="DL53" i="8"/>
  <c r="DL58" i="8" s="1"/>
  <c r="T29" i="8" s="1"/>
  <c r="DK53" i="8"/>
  <c r="DJ53" i="8"/>
  <c r="DI53" i="8"/>
  <c r="DH53" i="8"/>
  <c r="DG53" i="8"/>
  <c r="DG52" i="8"/>
  <c r="DG51" i="8"/>
  <c r="DF51" i="8"/>
  <c r="DG44" i="8"/>
  <c r="DO44" i="8"/>
  <c r="W28" i="8" s="1"/>
  <c r="DG43" i="8"/>
  <c r="DG42" i="8"/>
  <c r="DG41" i="8"/>
  <c r="DG40" i="8"/>
  <c r="DS39" i="8"/>
  <c r="DS44" i="8" s="1"/>
  <c r="AA28" i="8" s="1"/>
  <c r="DR39" i="8"/>
  <c r="DQ39" i="8"/>
  <c r="DP39" i="8"/>
  <c r="DO39" i="8"/>
  <c r="DN39" i="8"/>
  <c r="DM39" i="8"/>
  <c r="DL39" i="8"/>
  <c r="DL44" i="8" s="1"/>
  <c r="T28" i="8" s="1"/>
  <c r="DK39" i="8"/>
  <c r="DK44" i="8" s="1"/>
  <c r="S28" i="8" s="1"/>
  <c r="DJ39" i="8"/>
  <c r="DI39" i="8"/>
  <c r="DI44" i="8" s="1"/>
  <c r="Q28" i="8" s="1"/>
  <c r="DH39" i="8"/>
  <c r="DG39" i="8"/>
  <c r="DG38" i="8"/>
  <c r="DG37" i="8"/>
  <c r="DF37" i="8"/>
  <c r="DG30" i="8"/>
  <c r="DG29" i="8"/>
  <c r="DG28" i="8"/>
  <c r="DG27" i="8"/>
  <c r="DG26" i="8"/>
  <c r="DS25" i="8"/>
  <c r="DS30" i="8" s="1"/>
  <c r="AA27" i="8" s="1"/>
  <c r="DR25" i="8"/>
  <c r="DQ25" i="8"/>
  <c r="DP25" i="8"/>
  <c r="DO25" i="8"/>
  <c r="DN25" i="8"/>
  <c r="DM25" i="8"/>
  <c r="DL25" i="8"/>
  <c r="DL30" i="8" s="1"/>
  <c r="T27" i="8" s="1"/>
  <c r="DK25" i="8"/>
  <c r="DK30" i="8" s="1"/>
  <c r="S27" i="8" s="1"/>
  <c r="DJ25" i="8"/>
  <c r="DI25" i="8"/>
  <c r="DH25" i="8"/>
  <c r="DG25" i="8"/>
  <c r="DG24" i="8"/>
  <c r="DG23" i="8"/>
  <c r="DF23" i="8"/>
  <c r="DG16" i="8"/>
  <c r="DG15" i="8"/>
  <c r="DG14" i="8"/>
  <c r="DG13" i="8"/>
  <c r="DG12" i="8"/>
  <c r="DS11" i="8"/>
  <c r="DS16" i="8" s="1"/>
  <c r="AA26" i="8" s="1"/>
  <c r="DR11" i="8"/>
  <c r="DR16" i="8" s="1"/>
  <c r="Z26" i="8" s="1"/>
  <c r="DQ11" i="8"/>
  <c r="DQ16" i="8" s="1"/>
  <c r="Y26" i="8" s="1"/>
  <c r="DP11" i="8"/>
  <c r="DP16" i="8" s="1"/>
  <c r="X26" i="8" s="1"/>
  <c r="DO11" i="8"/>
  <c r="DN11" i="8"/>
  <c r="DM11" i="8"/>
  <c r="DL11" i="8"/>
  <c r="DK11" i="8"/>
  <c r="DK16" i="8" s="1"/>
  <c r="S26" i="8" s="1"/>
  <c r="DJ11" i="8"/>
  <c r="DJ16" i="8" s="1"/>
  <c r="R26" i="8" s="1"/>
  <c r="DI11" i="8"/>
  <c r="DI16" i="8" s="1"/>
  <c r="Q26" i="8" s="1"/>
  <c r="DH11" i="8"/>
  <c r="DG11" i="8"/>
  <c r="DG10" i="8"/>
  <c r="DG9" i="8"/>
  <c r="DF9" i="8"/>
  <c r="CN58" i="8"/>
  <c r="CN57" i="8"/>
  <c r="CN56" i="8"/>
  <c r="CN55" i="8"/>
  <c r="CN54" i="8"/>
  <c r="CZ53" i="8"/>
  <c r="CY53" i="8"/>
  <c r="CY58" i="8" s="1"/>
  <c r="Z25" i="8" s="1"/>
  <c r="CX53" i="8"/>
  <c r="CX58" i="8" s="1"/>
  <c r="Y25" i="8" s="1"/>
  <c r="CW53" i="8"/>
  <c r="CW58" i="8" s="1"/>
  <c r="X25" i="8" s="1"/>
  <c r="CV53" i="8"/>
  <c r="CV58" i="8" s="1"/>
  <c r="W25" i="8" s="1"/>
  <c r="CU53" i="8"/>
  <c r="CU58" i="8" s="1"/>
  <c r="V25" i="8" s="1"/>
  <c r="CT53" i="8"/>
  <c r="CT58" i="8" s="1"/>
  <c r="U25" i="8" s="1"/>
  <c r="CS53" i="8"/>
  <c r="CS58" i="8" s="1"/>
  <c r="T25" i="8" s="1"/>
  <c r="CR53" i="8"/>
  <c r="CQ53" i="8"/>
  <c r="CQ58" i="8" s="1"/>
  <c r="R25" i="8" s="1"/>
  <c r="CP53" i="8"/>
  <c r="CP58" i="8" s="1"/>
  <c r="Q25" i="8" s="1"/>
  <c r="CO53" i="8"/>
  <c r="CO58" i="8" s="1"/>
  <c r="DA59" i="8" s="1"/>
  <c r="CN53" i="8"/>
  <c r="CN52" i="8"/>
  <c r="CN51" i="8"/>
  <c r="CM51" i="8"/>
  <c r="CN44" i="8"/>
  <c r="CN43" i="8"/>
  <c r="CN42" i="8"/>
  <c r="CN41" i="8"/>
  <c r="CN40" i="8"/>
  <c r="CZ39" i="8"/>
  <c r="CZ44" i="8" s="1"/>
  <c r="AA24" i="8" s="1"/>
  <c r="CY39" i="8"/>
  <c r="CX39" i="8"/>
  <c r="CX44" i="8" s="1"/>
  <c r="Y24" i="8" s="1"/>
  <c r="CW39" i="8"/>
  <c r="CV39" i="8"/>
  <c r="CU39" i="8"/>
  <c r="CT39" i="8"/>
  <c r="CS39" i="8"/>
  <c r="CS44" i="8" s="1"/>
  <c r="T24" i="8" s="1"/>
  <c r="CR39" i="8"/>
  <c r="CR44" i="8" s="1"/>
  <c r="S24" i="8" s="1"/>
  <c r="CQ39" i="8"/>
  <c r="CP39" i="8"/>
  <c r="CP44" i="8" s="1"/>
  <c r="Q24" i="8" s="1"/>
  <c r="CO39" i="8"/>
  <c r="CN39" i="8"/>
  <c r="CN38" i="8"/>
  <c r="CN37" i="8"/>
  <c r="CM37" i="8"/>
  <c r="CN30" i="8"/>
  <c r="CN29" i="8"/>
  <c r="CN28" i="8"/>
  <c r="CN27" i="8"/>
  <c r="CN26" i="8"/>
  <c r="CZ25" i="8"/>
  <c r="CZ30" i="8" s="1"/>
  <c r="AA23" i="8" s="1"/>
  <c r="CY25" i="8"/>
  <c r="CY30" i="8" s="1"/>
  <c r="Z23" i="8" s="1"/>
  <c r="CX25" i="8"/>
  <c r="CX30" i="8" s="1"/>
  <c r="Y23" i="8" s="1"/>
  <c r="CW25" i="8"/>
  <c r="CV25" i="8"/>
  <c r="CU25" i="8"/>
  <c r="CT25" i="8"/>
  <c r="CS25" i="8"/>
  <c r="CS30" i="8" s="1"/>
  <c r="T23" i="8" s="1"/>
  <c r="CR25" i="8"/>
  <c r="CR30" i="8" s="1"/>
  <c r="S23" i="8" s="1"/>
  <c r="CQ25" i="8"/>
  <c r="CQ30" i="8" s="1"/>
  <c r="R23" i="8" s="1"/>
  <c r="CP25" i="8"/>
  <c r="CP30" i="8" s="1"/>
  <c r="Q23" i="8" s="1"/>
  <c r="CO25" i="8"/>
  <c r="CN25" i="8"/>
  <c r="CN24" i="8"/>
  <c r="CN23" i="8"/>
  <c r="CM23" i="8"/>
  <c r="CN16" i="8"/>
  <c r="CN15" i="8"/>
  <c r="CN14" i="8"/>
  <c r="CN13" i="8"/>
  <c r="CN12" i="8"/>
  <c r="CZ11" i="8"/>
  <c r="CZ16" i="8" s="1"/>
  <c r="AA22" i="8" s="1"/>
  <c r="CY11" i="8"/>
  <c r="CX11" i="8"/>
  <c r="CW11" i="8"/>
  <c r="CV11" i="8"/>
  <c r="CV16" i="8" s="1"/>
  <c r="W22" i="8" s="1"/>
  <c r="CU11" i="8"/>
  <c r="CT11" i="8"/>
  <c r="CT16" i="8" s="1"/>
  <c r="U22" i="8" s="1"/>
  <c r="CS11" i="8"/>
  <c r="CR11" i="8"/>
  <c r="CR16" i="8" s="1"/>
  <c r="S22" i="8" s="1"/>
  <c r="CQ11" i="8"/>
  <c r="CP11" i="8"/>
  <c r="CO11" i="8"/>
  <c r="CN11" i="8"/>
  <c r="CN10" i="8"/>
  <c r="CN9" i="8"/>
  <c r="CM9" i="8"/>
  <c r="BU58" i="8"/>
  <c r="BU57" i="8"/>
  <c r="BU56" i="8"/>
  <c r="BU55" i="8"/>
  <c r="BU54" i="8"/>
  <c r="CG53" i="8"/>
  <c r="CG58" i="8" s="1"/>
  <c r="AA21" i="8" s="1"/>
  <c r="CF53" i="8"/>
  <c r="CE53" i="8"/>
  <c r="CD53" i="8"/>
  <c r="CC53" i="8"/>
  <c r="CB53" i="8"/>
  <c r="CA53" i="8"/>
  <c r="CA58" i="8" s="1"/>
  <c r="U21" i="8" s="1"/>
  <c r="BZ53" i="8"/>
  <c r="BZ58" i="8" s="1"/>
  <c r="T21" i="8" s="1"/>
  <c r="BY53" i="8"/>
  <c r="BY58" i="8" s="1"/>
  <c r="S21" i="8" s="1"/>
  <c r="BX53" i="8"/>
  <c r="BW53" i="8"/>
  <c r="BV53" i="8"/>
  <c r="BU53" i="8"/>
  <c r="BU52" i="8"/>
  <c r="BU51" i="8"/>
  <c r="BT51" i="8"/>
  <c r="BU44" i="8"/>
  <c r="BU43" i="8"/>
  <c r="BU42" i="8"/>
  <c r="BU41" i="8"/>
  <c r="BU40" i="8"/>
  <c r="CG39" i="8"/>
  <c r="CG44" i="8" s="1"/>
  <c r="AA20" i="8" s="1"/>
  <c r="CF39" i="8"/>
  <c r="CF44" i="8" s="1"/>
  <c r="Z20" i="8" s="1"/>
  <c r="CE39" i="8"/>
  <c r="CE44" i="8" s="1"/>
  <c r="Y20" i="8" s="1"/>
  <c r="CD39" i="8"/>
  <c r="CD44" i="8" s="1"/>
  <c r="X20" i="8" s="1"/>
  <c r="CC39" i="8"/>
  <c r="CB39" i="8"/>
  <c r="CB44" i="8" s="1"/>
  <c r="V20" i="8" s="1"/>
  <c r="CA39" i="8"/>
  <c r="BZ39" i="8"/>
  <c r="BY39" i="8"/>
  <c r="BY44" i="8" s="1"/>
  <c r="S20" i="8" s="1"/>
  <c r="BX39" i="8"/>
  <c r="BX44" i="8" s="1"/>
  <c r="R20" i="8" s="1"/>
  <c r="BW39" i="8"/>
  <c r="BW44" i="8" s="1"/>
  <c r="Q20" i="8" s="1"/>
  <c r="BV39" i="8"/>
  <c r="BV44" i="8" s="1"/>
  <c r="CH45" i="8" s="1"/>
  <c r="BU39" i="8"/>
  <c r="BU38" i="8"/>
  <c r="BU37" i="8"/>
  <c r="BT37" i="8"/>
  <c r="BU30" i="8"/>
  <c r="BW30" i="8"/>
  <c r="Q19" i="8" s="1"/>
  <c r="BU29" i="8"/>
  <c r="BU28" i="8"/>
  <c r="BU27" i="8"/>
  <c r="BU26" i="8"/>
  <c r="CG25" i="8"/>
  <c r="CF25" i="8"/>
  <c r="CE25" i="8"/>
  <c r="CE30" i="8" s="1"/>
  <c r="Y19" i="8" s="1"/>
  <c r="CD25" i="8"/>
  <c r="CD30" i="8" s="1"/>
  <c r="X19" i="8" s="1"/>
  <c r="CC25" i="8"/>
  <c r="CB25" i="8"/>
  <c r="CB30" i="8" s="1"/>
  <c r="V19" i="8" s="1"/>
  <c r="CA25" i="8"/>
  <c r="BZ25" i="8"/>
  <c r="BY25" i="8"/>
  <c r="BX25" i="8"/>
  <c r="BW25" i="8"/>
  <c r="BV25" i="8"/>
  <c r="BU25" i="8"/>
  <c r="BU24" i="8"/>
  <c r="BU23" i="8"/>
  <c r="BT23" i="8"/>
  <c r="BU16" i="8"/>
  <c r="BU15" i="8"/>
  <c r="BU14" i="8"/>
  <c r="BU13" i="8"/>
  <c r="BU12" i="8"/>
  <c r="CG11" i="8"/>
  <c r="CG16" i="8" s="1"/>
  <c r="AA18" i="8" s="1"/>
  <c r="CF11" i="8"/>
  <c r="CE11" i="8"/>
  <c r="CD11" i="8"/>
  <c r="CC11" i="8"/>
  <c r="CB11" i="8"/>
  <c r="CA11" i="8"/>
  <c r="CA16" i="8" s="1"/>
  <c r="U18" i="8" s="1"/>
  <c r="BZ11" i="8"/>
  <c r="BZ16" i="8" s="1"/>
  <c r="T18" i="8" s="1"/>
  <c r="BY11" i="8"/>
  <c r="BX11" i="8"/>
  <c r="BW11" i="8"/>
  <c r="BV11" i="8"/>
  <c r="BU11" i="8"/>
  <c r="BU10" i="8"/>
  <c r="BU9" i="8"/>
  <c r="BT9" i="8"/>
  <c r="BB16" i="8"/>
  <c r="BH16" i="8"/>
  <c r="U14" i="8" s="1"/>
  <c r="BB15" i="8"/>
  <c r="BB14" i="8"/>
  <c r="BB13" i="8"/>
  <c r="BB12" i="8"/>
  <c r="BN11" i="8"/>
  <c r="BM11" i="8"/>
  <c r="BM16" i="8" s="1"/>
  <c r="Z14" i="8" s="1"/>
  <c r="BL11" i="8"/>
  <c r="BK11" i="8"/>
  <c r="BJ11" i="8"/>
  <c r="BI11" i="8"/>
  <c r="BH11" i="8"/>
  <c r="BG11" i="8"/>
  <c r="BF11" i="8"/>
  <c r="BE11" i="8"/>
  <c r="BE16" i="8" s="1"/>
  <c r="R14" i="8" s="1"/>
  <c r="BD11" i="8"/>
  <c r="BC11" i="8"/>
  <c r="BB11" i="8"/>
  <c r="BB10" i="8"/>
  <c r="BB9" i="8"/>
  <c r="BB30" i="8"/>
  <c r="BB29" i="8"/>
  <c r="BB28" i="8"/>
  <c r="BB27" i="8"/>
  <c r="BB26" i="8"/>
  <c r="BN25" i="8"/>
  <c r="BN30" i="8" s="1"/>
  <c r="AA15" i="8" s="1"/>
  <c r="BM25" i="8"/>
  <c r="BL25" i="8"/>
  <c r="BK25" i="8"/>
  <c r="BK30" i="8" s="1"/>
  <c r="X15" i="8" s="1"/>
  <c r="BJ25" i="8"/>
  <c r="BI25" i="8"/>
  <c r="BH25" i="8"/>
  <c r="BH30" i="8" s="1"/>
  <c r="U15" i="8" s="1"/>
  <c r="BG25" i="8"/>
  <c r="BF25" i="8"/>
  <c r="BF30" i="8" s="1"/>
  <c r="S15" i="8" s="1"/>
  <c r="BE25" i="8"/>
  <c r="BD25" i="8"/>
  <c r="BC25" i="8"/>
  <c r="BB25" i="8"/>
  <c r="BB24" i="8"/>
  <c r="BB23" i="8"/>
  <c r="BA23" i="8"/>
  <c r="BB58" i="8"/>
  <c r="BB57" i="8"/>
  <c r="BB56" i="8"/>
  <c r="BB55" i="8"/>
  <c r="BB54" i="8"/>
  <c r="BN53" i="8"/>
  <c r="BM53" i="8"/>
  <c r="BM58" i="8" s="1"/>
  <c r="Z17" i="8" s="1"/>
  <c r="BL53" i="8"/>
  <c r="BK53" i="8"/>
  <c r="BJ53" i="8"/>
  <c r="BI53" i="8"/>
  <c r="BH53" i="8"/>
  <c r="BH58" i="8" s="1"/>
  <c r="U17" i="8" s="1"/>
  <c r="BG53" i="8"/>
  <c r="BF53" i="8"/>
  <c r="BE53" i="8"/>
  <c r="BE58" i="8" s="1"/>
  <c r="R17" i="8" s="1"/>
  <c r="BD53" i="8"/>
  <c r="BC53" i="8"/>
  <c r="BB53" i="8"/>
  <c r="BB52" i="8"/>
  <c r="BB51" i="8"/>
  <c r="BA51" i="8"/>
  <c r="BB44" i="8"/>
  <c r="BB43" i="8"/>
  <c r="BB42" i="8"/>
  <c r="BB41" i="8"/>
  <c r="BB40" i="8"/>
  <c r="BN39" i="8"/>
  <c r="BN44" i="8" s="1"/>
  <c r="AA16" i="8" s="1"/>
  <c r="BM39" i="8"/>
  <c r="BM44" i="8" s="1"/>
  <c r="Z16" i="8" s="1"/>
  <c r="BL39" i="8"/>
  <c r="BL44" i="8" s="1"/>
  <c r="Y16" i="8" s="1"/>
  <c r="BK39" i="8"/>
  <c r="BJ39" i="8"/>
  <c r="BJ44" i="8" s="1"/>
  <c r="W16" i="8" s="1"/>
  <c r="BI39" i="8"/>
  <c r="BH39" i="8"/>
  <c r="BG39" i="8"/>
  <c r="BF39" i="8"/>
  <c r="BF44" i="8" s="1"/>
  <c r="S16" i="8" s="1"/>
  <c r="BE39" i="8"/>
  <c r="BE44" i="8" s="1"/>
  <c r="R16" i="8" s="1"/>
  <c r="BD39" i="8"/>
  <c r="BD44" i="8" s="1"/>
  <c r="Q16" i="8" s="1"/>
  <c r="BC39" i="8"/>
  <c r="BC44" i="8" s="1"/>
  <c r="BO45" i="8" s="1"/>
  <c r="BB39" i="8"/>
  <c r="BB38" i="8"/>
  <c r="BB37" i="8"/>
  <c r="BA37" i="8"/>
  <c r="AI58" i="8"/>
  <c r="AN58" i="8"/>
  <c r="T13" i="8" s="1"/>
  <c r="AI57" i="8"/>
  <c r="AI56" i="8"/>
  <c r="AI55" i="8"/>
  <c r="AI54" i="8"/>
  <c r="AU53" i="8"/>
  <c r="AT53" i="8"/>
  <c r="AS53" i="8"/>
  <c r="AR53" i="8"/>
  <c r="AQ53" i="8"/>
  <c r="AQ58" i="8" s="1"/>
  <c r="W13" i="8" s="1"/>
  <c r="AP53" i="8"/>
  <c r="AO53" i="8"/>
  <c r="AN53" i="8"/>
  <c r="AM53" i="8"/>
  <c r="AL53" i="8"/>
  <c r="AK53" i="8"/>
  <c r="AJ53" i="8"/>
  <c r="AJ55" i="8" s="1"/>
  <c r="AJ57" i="8" s="1"/>
  <c r="AI53" i="8"/>
  <c r="AI52" i="8"/>
  <c r="AI51" i="8"/>
  <c r="AI44" i="8"/>
  <c r="AI43" i="8"/>
  <c r="AI42" i="8"/>
  <c r="AI41" i="8"/>
  <c r="AI40" i="8"/>
  <c r="AI39" i="8"/>
  <c r="AI38" i="8"/>
  <c r="AI37" i="8"/>
  <c r="AU39" i="8"/>
  <c r="AT39" i="8"/>
  <c r="AS39" i="8"/>
  <c r="AR39" i="8"/>
  <c r="AQ39" i="8"/>
  <c r="AP39" i="8"/>
  <c r="AO39" i="8"/>
  <c r="AN39" i="8"/>
  <c r="AM39" i="8"/>
  <c r="AL39" i="8"/>
  <c r="AK39" i="8"/>
  <c r="AJ39" i="8"/>
  <c r="AH37" i="8"/>
  <c r="AI30" i="8"/>
  <c r="AI29" i="8"/>
  <c r="AI28" i="8"/>
  <c r="AI27" i="8"/>
  <c r="AI26" i="8"/>
  <c r="AI25" i="8"/>
  <c r="AI24" i="8"/>
  <c r="AI23" i="8"/>
  <c r="AU25" i="8"/>
  <c r="AT25" i="8"/>
  <c r="AS25" i="8"/>
  <c r="AR25" i="8"/>
  <c r="AQ25" i="8"/>
  <c r="AQ30" i="8" s="1"/>
  <c r="W11" i="8" s="1"/>
  <c r="AP25" i="8"/>
  <c r="AO25" i="8"/>
  <c r="AN25" i="8"/>
  <c r="AM25" i="8"/>
  <c r="AL25" i="8"/>
  <c r="AK25" i="8"/>
  <c r="AJ25" i="8"/>
  <c r="AH23" i="8"/>
  <c r="B110" i="8"/>
  <c r="AI12" i="8"/>
  <c r="AI16" i="8"/>
  <c r="AI15" i="8"/>
  <c r="AI14" i="8"/>
  <c r="AI13" i="8"/>
  <c r="AI11" i="8"/>
  <c r="AI10" i="8"/>
  <c r="AI9" i="8"/>
  <c r="AH9" i="8"/>
  <c r="AK11" i="8"/>
  <c r="AL11" i="8"/>
  <c r="AM11" i="8"/>
  <c r="AN11" i="8"/>
  <c r="AO11" i="8"/>
  <c r="AP11" i="8"/>
  <c r="AQ11" i="8"/>
  <c r="AR11" i="8"/>
  <c r="AS11" i="8"/>
  <c r="AS16" i="8" s="1"/>
  <c r="Y10" i="8" s="1"/>
  <c r="AT11" i="8"/>
  <c r="AT16" i="8" s="1"/>
  <c r="Z10" i="8" s="1"/>
  <c r="AU11" i="8"/>
  <c r="AU16" i="8" s="1"/>
  <c r="AA10" i="8" s="1"/>
  <c r="AJ11" i="8"/>
  <c r="AJ13" i="8" s="1"/>
  <c r="AJ15" i="8" s="1"/>
  <c r="G136" i="4"/>
  <c r="B136" i="4"/>
  <c r="AI24" i="6"/>
  <c r="R142" i="6"/>
  <c r="R129" i="6"/>
  <c r="R116" i="6"/>
  <c r="R103" i="6"/>
  <c r="R90" i="6"/>
  <c r="R77" i="6"/>
  <c r="R64" i="6"/>
  <c r="R51" i="6"/>
  <c r="B18" i="3"/>
  <c r="B19" i="3"/>
  <c r="B20" i="3"/>
  <c r="B21" i="3"/>
  <c r="B22" i="3"/>
  <c r="B23" i="3"/>
  <c r="B24" i="3"/>
  <c r="B25" i="3"/>
  <c r="B26" i="3"/>
  <c r="B27" i="3"/>
  <c r="B28" i="3"/>
  <c r="B29" i="3"/>
  <c r="B30" i="3"/>
  <c r="B31" i="3"/>
  <c r="B32" i="3"/>
  <c r="B33" i="3"/>
  <c r="B34" i="3"/>
  <c r="B35" i="3"/>
  <c r="B36" i="3"/>
  <c r="B37" i="3"/>
  <c r="B38" i="3"/>
  <c r="B39" i="3"/>
  <c r="B40" i="3"/>
  <c r="B41" i="3"/>
  <c r="B42" i="3"/>
  <c r="B43" i="3"/>
  <c r="B44" i="3"/>
  <c r="B45" i="3"/>
  <c r="B46" i="3"/>
  <c r="B47" i="3"/>
  <c r="B48" i="3"/>
  <c r="B49" i="3"/>
  <c r="B50" i="3"/>
  <c r="B51" i="3"/>
  <c r="B52" i="3"/>
  <c r="B53" i="3"/>
  <c r="B54" i="3"/>
  <c r="B55" i="3"/>
  <c r="B56" i="3"/>
  <c r="B57" i="3"/>
  <c r="B58" i="3"/>
  <c r="B59" i="3"/>
  <c r="B60" i="3"/>
  <c r="B61" i="3"/>
  <c r="B62" i="3"/>
  <c r="B63" i="3"/>
  <c r="B64" i="3"/>
  <c r="B65" i="3"/>
  <c r="B66" i="3"/>
  <c r="B67" i="3"/>
  <c r="B17" i="3"/>
  <c r="DN58" i="8" l="1"/>
  <c r="V29" i="8" s="1"/>
  <c r="DJ44" i="8"/>
  <c r="R28" i="8" s="1"/>
  <c r="DR44" i="8"/>
  <c r="Z28" i="8" s="1"/>
  <c r="DI30" i="8"/>
  <c r="Q27" i="8" s="1"/>
  <c r="DJ30" i="8"/>
  <c r="R27" i="8" s="1"/>
  <c r="DR30" i="8"/>
  <c r="Z27" i="8" s="1"/>
  <c r="DH16" i="8"/>
  <c r="DT17" i="8" s="1"/>
  <c r="CR58" i="8"/>
  <c r="S25" i="8" s="1"/>
  <c r="CZ58" i="8"/>
  <c r="AA25" i="8" s="1"/>
  <c r="CO44" i="8"/>
  <c r="DA45" i="8" s="1"/>
  <c r="CW44" i="8"/>
  <c r="X24" i="8" s="1"/>
  <c r="CV44" i="8"/>
  <c r="W24" i="8" s="1"/>
  <c r="CQ44" i="8"/>
  <c r="R24" i="8" s="1"/>
  <c r="CY44" i="8"/>
  <c r="Z24" i="8" s="1"/>
  <c r="CO30" i="8"/>
  <c r="DA31" i="8" s="1"/>
  <c r="CW30" i="8"/>
  <c r="X23" i="8" s="1"/>
  <c r="CT30" i="8"/>
  <c r="U23" i="8" s="1"/>
  <c r="CU30" i="8"/>
  <c r="V23" i="8" s="1"/>
  <c r="CV30" i="8"/>
  <c r="W23" i="8" s="1"/>
  <c r="CU16" i="8"/>
  <c r="V22" i="8" s="1"/>
  <c r="CA30" i="8"/>
  <c r="U19" i="8" s="1"/>
  <c r="BX30" i="8"/>
  <c r="R19" i="8" s="1"/>
  <c r="CF30" i="8"/>
  <c r="Z19" i="8" s="1"/>
  <c r="BY30" i="8"/>
  <c r="S19" i="8" s="1"/>
  <c r="CG30" i="8"/>
  <c r="AA19" i="8" s="1"/>
  <c r="BZ30" i="8"/>
  <c r="T19" i="8" s="1"/>
  <c r="CC16" i="8"/>
  <c r="W18" i="8" s="1"/>
  <c r="BV16" i="8"/>
  <c r="CH17" i="8" s="1"/>
  <c r="CD16" i="8"/>
  <c r="X18" i="8" s="1"/>
  <c r="BX16" i="8"/>
  <c r="R18" i="8" s="1"/>
  <c r="CF16" i="8"/>
  <c r="Z18" i="8" s="1"/>
  <c r="BK58" i="8"/>
  <c r="X17" i="8" s="1"/>
  <c r="BC58" i="8"/>
  <c r="BO59" i="8" s="1"/>
  <c r="BD58" i="8"/>
  <c r="Q17" i="8" s="1"/>
  <c r="BL58" i="8"/>
  <c r="Y17" i="8" s="1"/>
  <c r="BL30" i="8"/>
  <c r="Y15" i="8" s="1"/>
  <c r="BE30" i="8"/>
  <c r="R15" i="8" s="1"/>
  <c r="BM30" i="8"/>
  <c r="Z15" i="8" s="1"/>
  <c r="BD30" i="8"/>
  <c r="Q15" i="8" s="1"/>
  <c r="BG30" i="8"/>
  <c r="T15" i="8" s="1"/>
  <c r="BI16" i="8"/>
  <c r="V14" i="8" s="1"/>
  <c r="AP58" i="8"/>
  <c r="V13" i="8" s="1"/>
  <c r="AJ58" i="8"/>
  <c r="AS58" i="8"/>
  <c r="Y13" i="8" s="1"/>
  <c r="AR58" i="8"/>
  <c r="X13" i="8" s="1"/>
  <c r="AK58" i="8"/>
  <c r="Q13" i="8" s="1"/>
  <c r="CC30" i="8"/>
  <c r="W19" i="8" s="1"/>
  <c r="CS16" i="8"/>
  <c r="T22" i="8" s="1"/>
  <c r="DM58" i="8"/>
  <c r="U29" i="8" s="1"/>
  <c r="AO58" i="8"/>
  <c r="U13" i="8" s="1"/>
  <c r="BK44" i="8"/>
  <c r="X16" i="8" s="1"/>
  <c r="BZ44" i="8"/>
  <c r="T20" i="8" s="1"/>
  <c r="CA44" i="8"/>
  <c r="U20" i="8" s="1"/>
  <c r="CQ16" i="8"/>
  <c r="R22" i="8" s="1"/>
  <c r="CY16" i="8"/>
  <c r="Z22" i="8" s="1"/>
  <c r="DM16" i="8"/>
  <c r="U26" i="8" s="1"/>
  <c r="AM16" i="8"/>
  <c r="S10" i="8" s="1"/>
  <c r="AR30" i="8"/>
  <c r="X11" i="8" s="1"/>
  <c r="AM58" i="8"/>
  <c r="S13" i="8" s="1"/>
  <c r="AU58" i="8"/>
  <c r="AA13" i="8" s="1"/>
  <c r="BI44" i="8"/>
  <c r="V16" i="8" s="1"/>
  <c r="CB58" i="8"/>
  <c r="V21" i="8" s="1"/>
  <c r="CP16" i="8"/>
  <c r="Q22" i="8" s="1"/>
  <c r="CX16" i="8"/>
  <c r="Y22" i="8" s="1"/>
  <c r="CC44" i="8"/>
  <c r="W20" i="8" s="1"/>
  <c r="BG44" i="8"/>
  <c r="T16" i="8" s="1"/>
  <c r="DQ30" i="8"/>
  <c r="Y27" i="8" s="1"/>
  <c r="DQ44" i="8"/>
  <c r="Y28" i="8" s="1"/>
  <c r="AN16" i="8"/>
  <c r="T10" i="8" s="1"/>
  <c r="AS30" i="8"/>
  <c r="Y11" i="8" s="1"/>
  <c r="AK30" i="8"/>
  <c r="Q11" i="8" s="1"/>
  <c r="AL58" i="8"/>
  <c r="R13" i="8" s="1"/>
  <c r="AT58" i="8"/>
  <c r="Z13" i="8" s="1"/>
  <c r="BH44" i="8"/>
  <c r="U16" i="8" s="1"/>
  <c r="BY16" i="8"/>
  <c r="S18" i="8" s="1"/>
  <c r="CW16" i="8"/>
  <c r="X22" i="8" s="1"/>
  <c r="BF16" i="8"/>
  <c r="S14" i="8" s="1"/>
  <c r="BD16" i="8"/>
  <c r="Q14" i="8" s="1"/>
  <c r="BL16" i="8"/>
  <c r="Y14" i="8" s="1"/>
  <c r="BN16" i="8"/>
  <c r="AA14" i="8" s="1"/>
  <c r="BG16" i="8"/>
  <c r="T14" i="8" s="1"/>
  <c r="AO44" i="8"/>
  <c r="U12" i="8" s="1"/>
  <c r="AP44" i="8"/>
  <c r="V12" i="8" s="1"/>
  <c r="AQ44" i="8"/>
  <c r="W12" i="8" s="1"/>
  <c r="AR44" i="8"/>
  <c r="X12" i="8" s="1"/>
  <c r="AS44" i="8"/>
  <c r="Y12" i="8" s="1"/>
  <c r="AL44" i="8"/>
  <c r="R12" i="8" s="1"/>
  <c r="AT44" i="8"/>
  <c r="Z12" i="8" s="1"/>
  <c r="AK44" i="8"/>
  <c r="Q12" i="8" s="1"/>
  <c r="AM44" i="8"/>
  <c r="S12" i="8" s="1"/>
  <c r="AU44" i="8"/>
  <c r="AA12" i="8" s="1"/>
  <c r="AN44" i="8"/>
  <c r="T12" i="8" s="1"/>
  <c r="AT30" i="8"/>
  <c r="Z11" i="8" s="1"/>
  <c r="AL30" i="8"/>
  <c r="R11" i="8" s="1"/>
  <c r="AP30" i="8"/>
  <c r="V11" i="8" s="1"/>
  <c r="AO30" i="8"/>
  <c r="U11" i="8" s="1"/>
  <c r="AN30" i="8"/>
  <c r="T11" i="8" s="1"/>
  <c r="AU30" i="8"/>
  <c r="AA11" i="8" s="1"/>
  <c r="AM30" i="8"/>
  <c r="S11" i="8" s="1"/>
  <c r="AO16" i="8"/>
  <c r="U10" i="8" s="1"/>
  <c r="AR16" i="8"/>
  <c r="X10" i="8" s="1"/>
  <c r="AQ16" i="8"/>
  <c r="W10" i="8" s="1"/>
  <c r="AP16" i="8"/>
  <c r="V10" i="8" s="1"/>
  <c r="AL16" i="8"/>
  <c r="R10" i="8" s="1"/>
  <c r="U9" i="8" a="1"/>
  <c r="U9" i="8" s="1"/>
  <c r="CS35" i="8"/>
  <c r="BZ49" i="8"/>
  <c r="DL7" i="8"/>
  <c r="CS21" i="8"/>
  <c r="DL35" i="8"/>
  <c r="CS49" i="8"/>
  <c r="DL21" i="8"/>
  <c r="BG7" i="8"/>
  <c r="DL49" i="8"/>
  <c r="BG35" i="8"/>
  <c r="AN49" i="8"/>
  <c r="AN35" i="8"/>
  <c r="BZ7" i="8"/>
  <c r="BG21" i="8"/>
  <c r="BZ35" i="8"/>
  <c r="AN21" i="8"/>
  <c r="AN7" i="8"/>
  <c r="CS7" i="8"/>
  <c r="BZ21" i="8"/>
  <c r="BG49" i="8"/>
  <c r="CT44" i="8"/>
  <c r="U24" i="8" s="1"/>
  <c r="CU44" i="8"/>
  <c r="V24" i="8" s="1"/>
  <c r="BN58" i="8"/>
  <c r="AA17" i="8" s="1"/>
  <c r="BF58" i="8"/>
  <c r="S17" i="8" s="1"/>
  <c r="BJ16" i="8"/>
  <c r="W14" i="8" s="1"/>
  <c r="BC16" i="8"/>
  <c r="BO17" i="8" s="1"/>
  <c r="BK16" i="8"/>
  <c r="X14" i="8" s="1"/>
  <c r="AJ30" i="8"/>
  <c r="P11" i="8" s="1"/>
  <c r="AB11" i="8" s="1"/>
  <c r="D4" i="11" s="1"/>
  <c r="AJ44" i="8"/>
  <c r="P12" i="8" s="1"/>
  <c r="AB12" i="8" s="1"/>
  <c r="E4" i="11" s="1"/>
  <c r="CO16" i="8"/>
  <c r="DA17" i="8" s="1"/>
  <c r="BV30" i="8"/>
  <c r="CH31" i="8" s="1"/>
  <c r="P20" i="8"/>
  <c r="AB20" i="8" s="1"/>
  <c r="M4" i="11" s="1"/>
  <c r="P24" i="8"/>
  <c r="AB24" i="8" s="1"/>
  <c r="Q4" i="11" s="1"/>
  <c r="P25" i="8"/>
  <c r="AB25" i="8" s="1"/>
  <c r="R4" i="11" s="1"/>
  <c r="AK16" i="8"/>
  <c r="Q10" i="8" s="1"/>
  <c r="BJ58" i="8"/>
  <c r="W17" i="8" s="1"/>
  <c r="BG58" i="8"/>
  <c r="T17" i="8" s="1"/>
  <c r="BI58" i="8"/>
  <c r="V17" i="8" s="1"/>
  <c r="P16" i="8"/>
  <c r="AB16" i="8" s="1"/>
  <c r="I4" i="11" s="1"/>
  <c r="DL16" i="8"/>
  <c r="T26" i="8" s="1"/>
  <c r="DN16" i="8"/>
  <c r="V26" i="8" s="1"/>
  <c r="DO16" i="8"/>
  <c r="W26" i="8" s="1"/>
  <c r="DN30" i="8"/>
  <c r="V27" i="8" s="1"/>
  <c r="DM30" i="8"/>
  <c r="U27" i="8" s="1"/>
  <c r="DO30" i="8"/>
  <c r="W27" i="8" s="1"/>
  <c r="DH30" i="8"/>
  <c r="DP30" i="8"/>
  <c r="X27" i="8" s="1"/>
  <c r="DN44" i="8"/>
  <c r="V28" i="8" s="1"/>
  <c r="DM44" i="8"/>
  <c r="U28" i="8" s="1"/>
  <c r="DH44" i="8"/>
  <c r="DP44" i="8"/>
  <c r="X28" i="8" s="1"/>
  <c r="DK58" i="8"/>
  <c r="S29" i="8" s="1"/>
  <c r="DS58" i="8"/>
  <c r="AA29" i="8" s="1"/>
  <c r="DH58" i="8"/>
  <c r="DP58" i="8"/>
  <c r="X29" i="8" s="1"/>
  <c r="DI58" i="8"/>
  <c r="Q29" i="8" s="1"/>
  <c r="DQ58" i="8"/>
  <c r="Y29" i="8" s="1"/>
  <c r="DJ58" i="8"/>
  <c r="R29" i="8" s="1"/>
  <c r="DR58" i="8"/>
  <c r="Z29" i="8" s="1"/>
  <c r="BX58" i="8"/>
  <c r="R21" i="8" s="1"/>
  <c r="CF58" i="8"/>
  <c r="Z21" i="8" s="1"/>
  <c r="CC58" i="8"/>
  <c r="W21" i="8" s="1"/>
  <c r="BV58" i="8"/>
  <c r="CD58" i="8"/>
  <c r="X21" i="8" s="1"/>
  <c r="BW58" i="8"/>
  <c r="Q21" i="8" s="1"/>
  <c r="CE58" i="8"/>
  <c r="Y21" i="8" s="1"/>
  <c r="CB16" i="8"/>
  <c r="V18" i="8" s="1"/>
  <c r="BW16" i="8"/>
  <c r="Q18" i="8" s="1"/>
  <c r="CE16" i="8"/>
  <c r="Y18" i="8" s="1"/>
  <c r="BI30" i="8"/>
  <c r="V15" i="8" s="1"/>
  <c r="BJ30" i="8"/>
  <c r="W15" i="8" s="1"/>
  <c r="BC30" i="8"/>
  <c r="AJ16" i="8"/>
  <c r="O59" i="3" a="1"/>
  <c r="O59" i="3" s="1"/>
  <c r="O60" i="3" a="1"/>
  <c r="O60" i="3" s="1"/>
  <c r="O61" i="3" a="1"/>
  <c r="O61" i="3" s="1"/>
  <c r="O62" i="3" a="1"/>
  <c r="O62" i="3" s="1"/>
  <c r="O63" i="3" a="1"/>
  <c r="O63" i="3" s="1"/>
  <c r="O64" i="3" a="1"/>
  <c r="O64" i="3" s="1"/>
  <c r="O65" i="3" a="1"/>
  <c r="O65" i="3" s="1"/>
  <c r="O66" i="3" a="1"/>
  <c r="O66" i="3" s="1"/>
  <c r="O67" i="3" a="1"/>
  <c r="O67" i="3" s="1"/>
  <c r="O38" i="3" a="1"/>
  <c r="O38" i="3" s="1"/>
  <c r="O39" i="3" a="1"/>
  <c r="O39" i="3" s="1"/>
  <c r="O40" i="3" a="1"/>
  <c r="O40" i="3" s="1"/>
  <c r="O41" i="3" a="1"/>
  <c r="O41" i="3" s="1"/>
  <c r="O42" i="3" a="1"/>
  <c r="O42" i="3" s="1"/>
  <c r="O43" i="3" a="1"/>
  <c r="O43" i="3" s="1"/>
  <c r="O44" i="3" a="1"/>
  <c r="O44" i="3" s="1"/>
  <c r="O45" i="3" a="1"/>
  <c r="O45" i="3" s="1"/>
  <c r="O46" i="3" a="1"/>
  <c r="O46" i="3" s="1"/>
  <c r="O47" i="3" a="1"/>
  <c r="O47" i="3" s="1"/>
  <c r="O48" i="3" a="1"/>
  <c r="O48" i="3" s="1"/>
  <c r="O49" i="3" a="1"/>
  <c r="O49" i="3" s="1"/>
  <c r="O50" i="3" a="1"/>
  <c r="O50" i="3" s="1"/>
  <c r="O51" i="3" a="1"/>
  <c r="O51" i="3" s="1"/>
  <c r="O52" i="3" a="1"/>
  <c r="O52" i="3" s="1"/>
  <c r="O53" i="3" a="1"/>
  <c r="O53" i="3" s="1"/>
  <c r="O54" i="3" a="1"/>
  <c r="O54" i="3" s="1"/>
  <c r="O55" i="3" a="1"/>
  <c r="O55" i="3" s="1"/>
  <c r="O56" i="3" a="1"/>
  <c r="O56" i="3" s="1"/>
  <c r="O57" i="3" a="1"/>
  <c r="O57" i="3" s="1"/>
  <c r="O58" i="3" a="1"/>
  <c r="O58" i="3" s="1"/>
  <c r="O18" i="3" a="1"/>
  <c r="O18" i="3" s="1"/>
  <c r="O19" i="3" a="1"/>
  <c r="O19" i="3" s="1"/>
  <c r="O20" i="3" a="1"/>
  <c r="O20" i="3" s="1"/>
  <c r="O21" i="3" a="1"/>
  <c r="O21" i="3" s="1"/>
  <c r="O22" i="3" a="1"/>
  <c r="O22" i="3" s="1"/>
  <c r="O23" i="3" a="1"/>
  <c r="O23" i="3" s="1"/>
  <c r="O24" i="3" a="1"/>
  <c r="O24" i="3" s="1"/>
  <c r="O25" i="3" a="1"/>
  <c r="O25" i="3" s="1"/>
  <c r="O26" i="3" a="1"/>
  <c r="O26" i="3" s="1"/>
  <c r="O27" i="3" a="1"/>
  <c r="O27" i="3" s="1"/>
  <c r="O28" i="3" a="1"/>
  <c r="O28" i="3" s="1"/>
  <c r="O29" i="3" a="1"/>
  <c r="O29" i="3" s="1"/>
  <c r="O30" i="3" a="1"/>
  <c r="O30" i="3" s="1"/>
  <c r="O31" i="3" a="1"/>
  <c r="O31" i="3" s="1"/>
  <c r="O32" i="3" a="1"/>
  <c r="O32" i="3" s="1"/>
  <c r="O33" i="3" a="1"/>
  <c r="O33" i="3" s="1"/>
  <c r="O34" i="3" a="1"/>
  <c r="O34" i="3" s="1"/>
  <c r="O35" i="3" a="1"/>
  <c r="O35" i="3" s="1"/>
  <c r="O36" i="3" a="1"/>
  <c r="O36" i="3" s="1"/>
  <c r="O37" i="3" a="1"/>
  <c r="O37" i="3" s="1"/>
  <c r="O17" i="3" a="1"/>
  <c r="O17" i="3" s="1"/>
  <c r="L51" i="3" a="1"/>
  <c r="L51" i="3" s="1"/>
  <c r="L52" i="3" a="1"/>
  <c r="L52" i="3" s="1"/>
  <c r="L53" i="3" a="1"/>
  <c r="L53" i="3" s="1"/>
  <c r="L54" i="3" a="1"/>
  <c r="L54" i="3" s="1"/>
  <c r="L55" i="3" a="1"/>
  <c r="L55" i="3" s="1"/>
  <c r="L56" i="3" a="1"/>
  <c r="L56" i="3" s="1"/>
  <c r="L57" i="3" a="1"/>
  <c r="L57" i="3" s="1"/>
  <c r="L58" i="3" a="1"/>
  <c r="L58" i="3" s="1"/>
  <c r="L59" i="3" a="1"/>
  <c r="L59" i="3" s="1"/>
  <c r="L60" i="3" a="1"/>
  <c r="L60" i="3" s="1"/>
  <c r="L61" i="3" a="1"/>
  <c r="L61" i="3" s="1"/>
  <c r="L62" i="3" a="1"/>
  <c r="L62" i="3" s="1"/>
  <c r="L63" i="3" a="1"/>
  <c r="L63" i="3" s="1"/>
  <c r="L64" i="3" a="1"/>
  <c r="L64" i="3" s="1"/>
  <c r="L65" i="3" a="1"/>
  <c r="L65" i="3" s="1"/>
  <c r="L66" i="3" a="1"/>
  <c r="L66" i="3" s="1"/>
  <c r="L67" i="3" a="1"/>
  <c r="L67" i="3" s="1"/>
  <c r="L33" i="3" a="1"/>
  <c r="L33" i="3" s="1"/>
  <c r="L34" i="3" a="1"/>
  <c r="L34" i="3" s="1"/>
  <c r="L35" i="3" a="1"/>
  <c r="L35" i="3" s="1"/>
  <c r="L36" i="3" a="1"/>
  <c r="L36" i="3" s="1"/>
  <c r="L37" i="3" a="1"/>
  <c r="L37" i="3" s="1"/>
  <c r="L38" i="3" a="1"/>
  <c r="L38" i="3" s="1"/>
  <c r="L39" i="3" a="1"/>
  <c r="L39" i="3" s="1"/>
  <c r="L40" i="3" a="1"/>
  <c r="L40" i="3" s="1"/>
  <c r="L41" i="3" a="1"/>
  <c r="L41" i="3" s="1"/>
  <c r="L42" i="3" a="1"/>
  <c r="L42" i="3" s="1"/>
  <c r="L43" i="3" a="1"/>
  <c r="L43" i="3" s="1"/>
  <c r="L44" i="3" a="1"/>
  <c r="L44" i="3" s="1"/>
  <c r="L45" i="3" a="1"/>
  <c r="L45" i="3" s="1"/>
  <c r="L46" i="3" a="1"/>
  <c r="L46" i="3" s="1"/>
  <c r="L47" i="3" a="1"/>
  <c r="L47" i="3" s="1"/>
  <c r="L48" i="3" a="1"/>
  <c r="L48" i="3" s="1"/>
  <c r="L49" i="3" a="1"/>
  <c r="L49" i="3" s="1"/>
  <c r="L50" i="3" a="1"/>
  <c r="L50" i="3" s="1"/>
  <c r="L18" i="3" a="1"/>
  <c r="L18" i="3" s="1"/>
  <c r="L19" i="3" a="1"/>
  <c r="L19" i="3" s="1"/>
  <c r="L20" i="3" a="1"/>
  <c r="L20" i="3" s="1"/>
  <c r="L21" i="3" a="1"/>
  <c r="L21" i="3" s="1"/>
  <c r="L22" i="3" a="1"/>
  <c r="L22" i="3" s="1"/>
  <c r="L23" i="3" a="1"/>
  <c r="L23" i="3" s="1"/>
  <c r="L24" i="3" a="1"/>
  <c r="L24" i="3" s="1"/>
  <c r="L25" i="3" a="1"/>
  <c r="L25" i="3" s="1"/>
  <c r="L26" i="3" a="1"/>
  <c r="L26" i="3" s="1"/>
  <c r="L27" i="3" a="1"/>
  <c r="L27" i="3" s="1"/>
  <c r="L28" i="3" a="1"/>
  <c r="L28" i="3" s="1"/>
  <c r="L29" i="3" a="1"/>
  <c r="L29" i="3" s="1"/>
  <c r="L30" i="3" a="1"/>
  <c r="L30" i="3" s="1"/>
  <c r="L31" i="3" a="1"/>
  <c r="L31" i="3" s="1"/>
  <c r="L32" i="3" a="1"/>
  <c r="L32" i="3" s="1"/>
  <c r="L17" i="3" a="1"/>
  <c r="L17" i="3" s="1"/>
  <c r="I65" i="3" a="1"/>
  <c r="I65" i="3" s="1"/>
  <c r="N65" i="3" s="1"/>
  <c r="I66" i="3" a="1"/>
  <c r="I66" i="3" s="1"/>
  <c r="N66" i="3" s="1"/>
  <c r="I67" i="3" a="1"/>
  <c r="I67" i="3" s="1"/>
  <c r="N67" i="3" s="1"/>
  <c r="I44" i="3" a="1"/>
  <c r="I44" i="3" s="1"/>
  <c r="N44" i="3" s="1"/>
  <c r="I45" i="3" a="1"/>
  <c r="I45" i="3" s="1"/>
  <c r="N45" i="3" s="1"/>
  <c r="I46" i="3" a="1"/>
  <c r="I46" i="3" s="1"/>
  <c r="N46" i="3" s="1"/>
  <c r="I47" i="3" a="1"/>
  <c r="I47" i="3" s="1"/>
  <c r="N47" i="3" s="1"/>
  <c r="I48" i="3" a="1"/>
  <c r="I48" i="3" s="1"/>
  <c r="N48" i="3" s="1"/>
  <c r="I49" i="3" a="1"/>
  <c r="I49" i="3" s="1"/>
  <c r="N49" i="3" s="1"/>
  <c r="I50" i="3" a="1"/>
  <c r="I50" i="3" s="1"/>
  <c r="N50" i="3" s="1"/>
  <c r="I51" i="3" a="1"/>
  <c r="I51" i="3" s="1"/>
  <c r="N51" i="3" s="1"/>
  <c r="I52" i="3" a="1"/>
  <c r="I52" i="3" s="1"/>
  <c r="N52" i="3" s="1"/>
  <c r="I53" i="3" a="1"/>
  <c r="I53" i="3" s="1"/>
  <c r="N53" i="3" s="1"/>
  <c r="I54" i="3" a="1"/>
  <c r="I54" i="3" s="1"/>
  <c r="N54" i="3" s="1"/>
  <c r="I55" i="3" a="1"/>
  <c r="I55" i="3" s="1"/>
  <c r="N55" i="3" s="1"/>
  <c r="I56" i="3" a="1"/>
  <c r="I56" i="3" s="1"/>
  <c r="N56" i="3" s="1"/>
  <c r="I57" i="3" a="1"/>
  <c r="I57" i="3" s="1"/>
  <c r="N57" i="3" s="1"/>
  <c r="I58" i="3" a="1"/>
  <c r="I58" i="3" s="1"/>
  <c r="N58" i="3" s="1"/>
  <c r="I59" i="3" a="1"/>
  <c r="I59" i="3" s="1"/>
  <c r="N59" i="3" s="1"/>
  <c r="I60" i="3" a="1"/>
  <c r="I60" i="3" s="1"/>
  <c r="N60" i="3" s="1"/>
  <c r="I61" i="3" a="1"/>
  <c r="I61" i="3" s="1"/>
  <c r="N61" i="3" s="1"/>
  <c r="I62" i="3" a="1"/>
  <c r="I62" i="3" s="1"/>
  <c r="N62" i="3" s="1"/>
  <c r="I63" i="3" a="1"/>
  <c r="I63" i="3" s="1"/>
  <c r="N63" i="3" s="1"/>
  <c r="I64" i="3" a="1"/>
  <c r="I64" i="3" s="1"/>
  <c r="N64" i="3" s="1"/>
  <c r="I32" i="3" a="1"/>
  <c r="I32" i="3" s="1"/>
  <c r="N32" i="3" s="1"/>
  <c r="I33" i="3" a="1"/>
  <c r="I33" i="3" s="1"/>
  <c r="N33" i="3" s="1"/>
  <c r="I34" i="3" a="1"/>
  <c r="I34" i="3" s="1"/>
  <c r="N34" i="3" s="1"/>
  <c r="I35" i="3" a="1"/>
  <c r="I35" i="3" s="1"/>
  <c r="N35" i="3" s="1"/>
  <c r="I36" i="3" a="1"/>
  <c r="I36" i="3" s="1"/>
  <c r="N36" i="3" s="1"/>
  <c r="I37" i="3" a="1"/>
  <c r="I37" i="3" s="1"/>
  <c r="N37" i="3" s="1"/>
  <c r="I38" i="3" a="1"/>
  <c r="I38" i="3" s="1"/>
  <c r="N38" i="3" s="1"/>
  <c r="I39" i="3" a="1"/>
  <c r="I39" i="3" s="1"/>
  <c r="N39" i="3" s="1"/>
  <c r="I40" i="3" a="1"/>
  <c r="I40" i="3" s="1"/>
  <c r="N40" i="3" s="1"/>
  <c r="I41" i="3" a="1"/>
  <c r="I41" i="3" s="1"/>
  <c r="N41" i="3" s="1"/>
  <c r="I42" i="3" a="1"/>
  <c r="I42" i="3" s="1"/>
  <c r="N42" i="3" s="1"/>
  <c r="I43" i="3" a="1"/>
  <c r="I43" i="3" s="1"/>
  <c r="N43" i="3" s="1"/>
  <c r="I18" i="3" a="1"/>
  <c r="I18" i="3" s="1"/>
  <c r="I19" i="3" a="1"/>
  <c r="I19" i="3" s="1"/>
  <c r="I20" i="3" a="1"/>
  <c r="I20" i="3" s="1"/>
  <c r="I21" i="3" a="1"/>
  <c r="I21" i="3" s="1"/>
  <c r="I22" i="3" a="1"/>
  <c r="I22" i="3" s="1"/>
  <c r="I23" i="3" a="1"/>
  <c r="I23" i="3" s="1"/>
  <c r="I24" i="3" a="1"/>
  <c r="I24" i="3" s="1"/>
  <c r="N24" i="3" s="1"/>
  <c r="I25" i="3" a="1"/>
  <c r="I25" i="3" s="1"/>
  <c r="N25" i="3" s="1"/>
  <c r="I26" i="3" a="1"/>
  <c r="I26" i="3" s="1"/>
  <c r="N26" i="3" s="1"/>
  <c r="I27" i="3" a="1"/>
  <c r="I27" i="3" s="1"/>
  <c r="N27" i="3" s="1"/>
  <c r="I28" i="3" a="1"/>
  <c r="I28" i="3" s="1"/>
  <c r="N28" i="3" s="1"/>
  <c r="I29" i="3" a="1"/>
  <c r="I29" i="3" s="1"/>
  <c r="N29" i="3" s="1"/>
  <c r="I30" i="3" a="1"/>
  <c r="I30" i="3" s="1"/>
  <c r="N30" i="3" s="1"/>
  <c r="I31" i="3" a="1"/>
  <c r="I31" i="3" s="1"/>
  <c r="N31" i="3" s="1"/>
  <c r="I17" i="3" a="1"/>
  <c r="I17" i="3" s="1"/>
  <c r="F53" i="3" a="1"/>
  <c r="F53" i="3" s="1"/>
  <c r="F54" i="3" a="1"/>
  <c r="F54" i="3" s="1"/>
  <c r="F55" i="3" a="1"/>
  <c r="F55" i="3" s="1"/>
  <c r="F56" i="3" a="1"/>
  <c r="F56" i="3" s="1"/>
  <c r="F57" i="3" a="1"/>
  <c r="F57" i="3" s="1"/>
  <c r="F58" i="3" a="1"/>
  <c r="F58" i="3" s="1"/>
  <c r="F59" i="3" a="1"/>
  <c r="F59" i="3" s="1"/>
  <c r="F60" i="3" a="1"/>
  <c r="F60" i="3" s="1"/>
  <c r="F61" i="3" a="1"/>
  <c r="F61" i="3" s="1"/>
  <c r="F62" i="3" a="1"/>
  <c r="F62" i="3" s="1"/>
  <c r="F63" i="3" a="1"/>
  <c r="F63" i="3" s="1"/>
  <c r="F64" i="3" a="1"/>
  <c r="F64" i="3" s="1"/>
  <c r="F65" i="3" a="1"/>
  <c r="F65" i="3" s="1"/>
  <c r="F66" i="3" a="1"/>
  <c r="F66" i="3" s="1"/>
  <c r="F67" i="3" a="1"/>
  <c r="F67" i="3" s="1"/>
  <c r="F33" i="3" a="1"/>
  <c r="F33" i="3" s="1"/>
  <c r="F34" i="3" a="1"/>
  <c r="F34" i="3" s="1"/>
  <c r="F35" i="3" a="1"/>
  <c r="F35" i="3" s="1"/>
  <c r="F36" i="3" a="1"/>
  <c r="F36" i="3" s="1"/>
  <c r="F37" i="3" a="1"/>
  <c r="F37" i="3" s="1"/>
  <c r="F38" i="3" a="1"/>
  <c r="F38" i="3" s="1"/>
  <c r="F39" i="3" a="1"/>
  <c r="F39" i="3" s="1"/>
  <c r="F40" i="3" a="1"/>
  <c r="F40" i="3" s="1"/>
  <c r="F41" i="3" a="1"/>
  <c r="F41" i="3" s="1"/>
  <c r="F42" i="3" a="1"/>
  <c r="F42" i="3" s="1"/>
  <c r="F43" i="3" a="1"/>
  <c r="F43" i="3" s="1"/>
  <c r="F44" i="3" a="1"/>
  <c r="F44" i="3" s="1"/>
  <c r="F45" i="3" a="1"/>
  <c r="F45" i="3" s="1"/>
  <c r="F46" i="3" a="1"/>
  <c r="F46" i="3" s="1"/>
  <c r="F47" i="3" a="1"/>
  <c r="F47" i="3" s="1"/>
  <c r="F48" i="3" a="1"/>
  <c r="F48" i="3" s="1"/>
  <c r="F49" i="3" a="1"/>
  <c r="F49" i="3" s="1"/>
  <c r="F50" i="3" a="1"/>
  <c r="F50" i="3" s="1"/>
  <c r="F51" i="3" a="1"/>
  <c r="F51" i="3" s="1"/>
  <c r="F52" i="3" a="1"/>
  <c r="F52" i="3" s="1"/>
  <c r="F18" i="3" a="1"/>
  <c r="F18" i="3" s="1"/>
  <c r="F19" i="3" a="1"/>
  <c r="F19" i="3" s="1"/>
  <c r="F20" i="3" a="1"/>
  <c r="F20" i="3" s="1"/>
  <c r="F21" i="3" a="1"/>
  <c r="F21" i="3" s="1"/>
  <c r="F22" i="3" a="1"/>
  <c r="F22" i="3" s="1"/>
  <c r="F23" i="3" a="1"/>
  <c r="F23" i="3" s="1"/>
  <c r="F24" i="3" a="1"/>
  <c r="F24" i="3" s="1"/>
  <c r="F25" i="3" a="1"/>
  <c r="F25" i="3" s="1"/>
  <c r="F26" i="3" a="1"/>
  <c r="F26" i="3" s="1"/>
  <c r="F27" i="3" a="1"/>
  <c r="F27" i="3" s="1"/>
  <c r="F28" i="3" a="1"/>
  <c r="F28" i="3" s="1"/>
  <c r="F29" i="3" a="1"/>
  <c r="F29" i="3" s="1"/>
  <c r="F30" i="3" a="1"/>
  <c r="F30" i="3" s="1"/>
  <c r="F31" i="3" a="1"/>
  <c r="F31" i="3" s="1"/>
  <c r="F32" i="3" a="1"/>
  <c r="F32" i="3" s="1"/>
  <c r="F17" i="3" a="1"/>
  <c r="F17" i="3" s="1"/>
  <c r="D64" i="3" a="1"/>
  <c r="D64" i="3" s="1"/>
  <c r="H64" i="3" s="1"/>
  <c r="D65" i="3" a="1"/>
  <c r="D65" i="3" s="1"/>
  <c r="H65" i="3" s="1"/>
  <c r="D66" i="3" a="1"/>
  <c r="D66" i="3" s="1"/>
  <c r="H66" i="3" s="1"/>
  <c r="D67" i="3" a="1"/>
  <c r="D67" i="3" s="1"/>
  <c r="H67" i="3" s="1"/>
  <c r="D49" i="3" a="1"/>
  <c r="D49" i="3" s="1"/>
  <c r="H49" i="3" s="1"/>
  <c r="D50" i="3" a="1"/>
  <c r="D50" i="3" s="1"/>
  <c r="H50" i="3" s="1"/>
  <c r="D51" i="3" a="1"/>
  <c r="D51" i="3" s="1"/>
  <c r="H51" i="3" s="1"/>
  <c r="D52" i="3" a="1"/>
  <c r="D52" i="3" s="1"/>
  <c r="H52" i="3" s="1"/>
  <c r="D53" i="3" a="1"/>
  <c r="D53" i="3" s="1"/>
  <c r="H53" i="3" s="1"/>
  <c r="D54" i="3" a="1"/>
  <c r="D54" i="3" s="1"/>
  <c r="H54" i="3" s="1"/>
  <c r="D55" i="3" a="1"/>
  <c r="D55" i="3" s="1"/>
  <c r="H55" i="3" s="1"/>
  <c r="D56" i="3" a="1"/>
  <c r="D56" i="3" s="1"/>
  <c r="H56" i="3" s="1"/>
  <c r="D57" i="3" a="1"/>
  <c r="D57" i="3" s="1"/>
  <c r="H57" i="3" s="1"/>
  <c r="D58" i="3" a="1"/>
  <c r="D58" i="3" s="1"/>
  <c r="H58" i="3" s="1"/>
  <c r="D59" i="3" a="1"/>
  <c r="D59" i="3" s="1"/>
  <c r="H59" i="3" s="1"/>
  <c r="D60" i="3" a="1"/>
  <c r="D60" i="3" s="1"/>
  <c r="H60" i="3" s="1"/>
  <c r="D61" i="3" a="1"/>
  <c r="D61" i="3" s="1"/>
  <c r="H61" i="3" s="1"/>
  <c r="D62" i="3" a="1"/>
  <c r="D62" i="3" s="1"/>
  <c r="H62" i="3" s="1"/>
  <c r="D63" i="3" a="1"/>
  <c r="D63" i="3" s="1"/>
  <c r="H63" i="3" s="1"/>
  <c r="D30" i="3" a="1"/>
  <c r="D30" i="3" s="1"/>
  <c r="H30" i="3" s="1"/>
  <c r="D31" i="3" a="1"/>
  <c r="D31" i="3" s="1"/>
  <c r="H31" i="3" s="1"/>
  <c r="D32" i="3" a="1"/>
  <c r="D32" i="3" s="1"/>
  <c r="H32" i="3" s="1"/>
  <c r="D33" i="3" a="1"/>
  <c r="D33" i="3" s="1"/>
  <c r="H33" i="3" s="1"/>
  <c r="D34" i="3" a="1"/>
  <c r="D34" i="3" s="1"/>
  <c r="H34" i="3" s="1"/>
  <c r="D35" i="3" a="1"/>
  <c r="D35" i="3" s="1"/>
  <c r="H35" i="3" s="1"/>
  <c r="D36" i="3" a="1"/>
  <c r="D36" i="3" s="1"/>
  <c r="H36" i="3" s="1"/>
  <c r="D37" i="3" a="1"/>
  <c r="D37" i="3" s="1"/>
  <c r="H37" i="3" s="1"/>
  <c r="D38" i="3" a="1"/>
  <c r="D38" i="3" s="1"/>
  <c r="H38" i="3" s="1"/>
  <c r="D39" i="3" a="1"/>
  <c r="D39" i="3" s="1"/>
  <c r="H39" i="3" s="1"/>
  <c r="D40" i="3" a="1"/>
  <c r="D40" i="3" s="1"/>
  <c r="H40" i="3" s="1"/>
  <c r="D41" i="3" a="1"/>
  <c r="D41" i="3" s="1"/>
  <c r="H41" i="3" s="1"/>
  <c r="D42" i="3" a="1"/>
  <c r="D42" i="3" s="1"/>
  <c r="H42" i="3" s="1"/>
  <c r="D43" i="3" a="1"/>
  <c r="D43" i="3" s="1"/>
  <c r="H43" i="3" s="1"/>
  <c r="D44" i="3" a="1"/>
  <c r="D44" i="3" s="1"/>
  <c r="H44" i="3" s="1"/>
  <c r="D45" i="3" a="1"/>
  <c r="D45" i="3" s="1"/>
  <c r="H45" i="3" s="1"/>
  <c r="D46" i="3" a="1"/>
  <c r="D46" i="3" s="1"/>
  <c r="H46" i="3" s="1"/>
  <c r="D47" i="3" a="1"/>
  <c r="D47" i="3" s="1"/>
  <c r="H47" i="3" s="1"/>
  <c r="D48" i="3" a="1"/>
  <c r="D48" i="3" s="1"/>
  <c r="H48" i="3" s="1"/>
  <c r="D18" i="3" a="1"/>
  <c r="D18" i="3" s="1"/>
  <c r="D19" i="3" a="1"/>
  <c r="D19" i="3" s="1"/>
  <c r="D20" i="3" a="1"/>
  <c r="D20" i="3" s="1"/>
  <c r="D21" i="3" a="1"/>
  <c r="D21" i="3" s="1"/>
  <c r="D22" i="3" a="1"/>
  <c r="D22" i="3" s="1"/>
  <c r="H22" i="3" s="1"/>
  <c r="D23" i="3" a="1"/>
  <c r="D23" i="3" s="1"/>
  <c r="D24" i="3" a="1"/>
  <c r="D24" i="3" s="1"/>
  <c r="H24" i="3" s="1"/>
  <c r="Q24" i="3" s="1" a="1"/>
  <c r="Q24" i="3" s="1"/>
  <c r="R24" i="3" s="1" a="1"/>
  <c r="R24" i="3" s="1"/>
  <c r="D25" i="3" a="1"/>
  <c r="D25" i="3" s="1"/>
  <c r="H25" i="3" s="1"/>
  <c r="D26" i="3" a="1"/>
  <c r="D26" i="3" s="1"/>
  <c r="H26" i="3" s="1"/>
  <c r="D27" i="3" a="1"/>
  <c r="D27" i="3" s="1"/>
  <c r="H27" i="3" s="1"/>
  <c r="D28" i="3" a="1"/>
  <c r="D28" i="3" s="1"/>
  <c r="H28" i="3" s="1"/>
  <c r="D29" i="3" a="1"/>
  <c r="D29" i="3" s="1"/>
  <c r="H29" i="3" s="1"/>
  <c r="D17" i="3" a="1"/>
  <c r="D17" i="3" s="1"/>
  <c r="AV59" i="8" l="1"/>
  <c r="Q25" i="3" a="1"/>
  <c r="Q25" i="3" s="1"/>
  <c r="R25" i="3" s="1" a="1"/>
  <c r="R25" i="3" s="1"/>
  <c r="P26" i="8"/>
  <c r="AB26" i="8" s="1"/>
  <c r="S4" i="11" s="1"/>
  <c r="P23" i="8"/>
  <c r="AB23" i="8" s="1"/>
  <c r="P4" i="11" s="1"/>
  <c r="P18" i="8"/>
  <c r="AB18" i="8" s="1"/>
  <c r="K4" i="11" s="1"/>
  <c r="P17" i="8"/>
  <c r="AB17" i="8" s="1"/>
  <c r="J4" i="11" s="1"/>
  <c r="P13" i="8"/>
  <c r="AB13" i="8" s="1"/>
  <c r="F4" i="11" s="1"/>
  <c r="AV45" i="8"/>
  <c r="AV31" i="8"/>
  <c r="V9" i="8" a="1"/>
  <c r="V9" i="8" s="1"/>
  <c r="DM35" i="8"/>
  <c r="DM7" i="8"/>
  <c r="CT35" i="8"/>
  <c r="CT7" i="8"/>
  <c r="CA35" i="8"/>
  <c r="CA7" i="8"/>
  <c r="BH35" i="8"/>
  <c r="BH7" i="8"/>
  <c r="CT21" i="8"/>
  <c r="CT49" i="8"/>
  <c r="DM21" i="8"/>
  <c r="DM49" i="8"/>
  <c r="AO49" i="8"/>
  <c r="AO35" i="8"/>
  <c r="BH21" i="8"/>
  <c r="BH49" i="8"/>
  <c r="AO21" i="8"/>
  <c r="AO7" i="8"/>
  <c r="CA49" i="8"/>
  <c r="CA21" i="8"/>
  <c r="N20" i="3"/>
  <c r="P14" i="8"/>
  <c r="AB14" i="8" s="1"/>
  <c r="G4" i="11" s="1"/>
  <c r="P22" i="8"/>
  <c r="AB22" i="8" s="1"/>
  <c r="O4" i="11" s="1"/>
  <c r="Q28" i="3" a="1"/>
  <c r="Q28" i="3" s="1"/>
  <c r="R28" i="3" s="1" a="1"/>
  <c r="R28" i="3" s="1"/>
  <c r="P19" i="8"/>
  <c r="AB19" i="8" s="1"/>
  <c r="L4" i="11" s="1"/>
  <c r="DT45" i="8"/>
  <c r="P28" i="8"/>
  <c r="AB28" i="8" s="1"/>
  <c r="U4" i="11" s="1"/>
  <c r="CH59" i="8"/>
  <c r="P21" i="8"/>
  <c r="AB21" i="8" s="1"/>
  <c r="N4" i="11" s="1"/>
  <c r="DT59" i="8"/>
  <c r="P29" i="8"/>
  <c r="AB29" i="8" s="1"/>
  <c r="V4" i="11" s="1"/>
  <c r="DT31" i="8"/>
  <c r="P27" i="8"/>
  <c r="AB27" i="8" s="1"/>
  <c r="T4" i="11" s="1"/>
  <c r="AV17" i="8"/>
  <c r="P10" i="8"/>
  <c r="AB10" i="8" s="1"/>
  <c r="BO31" i="8"/>
  <c r="P15" i="8"/>
  <c r="AB15" i="8" s="1"/>
  <c r="H4" i="11" s="1"/>
  <c r="Q27" i="3" a="1"/>
  <c r="Q27" i="3" s="1"/>
  <c r="R27" i="3" s="1" a="1"/>
  <c r="R27" i="3" s="1"/>
  <c r="Q26" i="3" a="1"/>
  <c r="Q26" i="3" s="1"/>
  <c r="R26" i="3" s="1" a="1"/>
  <c r="R26" i="3" s="1"/>
  <c r="Q29" i="3" a="1"/>
  <c r="Q29" i="3" s="1"/>
  <c r="R29" i="3" s="1" a="1"/>
  <c r="R29" i="3" s="1"/>
  <c r="N22" i="3"/>
  <c r="Q22" i="3" s="1" a="1"/>
  <c r="Q22" i="3" s="1"/>
  <c r="R22" i="3" s="1" a="1"/>
  <c r="R22" i="3" s="1"/>
  <c r="Q44" i="3" a="1"/>
  <c r="Q44" i="3" s="1"/>
  <c r="R44" i="3" s="1" a="1"/>
  <c r="R44" i="3" s="1"/>
  <c r="N21" i="3"/>
  <c r="S25" i="3" a="1"/>
  <c r="S25" i="3" s="1"/>
  <c r="S24" i="3" a="1"/>
  <c r="S24" i="3" s="1"/>
  <c r="N23" i="3"/>
  <c r="H23" i="3"/>
  <c r="H21" i="3"/>
  <c r="H20" i="3"/>
  <c r="Q67" i="3" a="1"/>
  <c r="Q67" i="3" s="1"/>
  <c r="R67" i="3" s="1" a="1"/>
  <c r="R67" i="3" s="1"/>
  <c r="Q34" i="3" a="1"/>
  <c r="Q34" i="3" s="1"/>
  <c r="R34" i="3" s="1" a="1"/>
  <c r="R34" i="3" s="1"/>
  <c r="Q59" i="3" a="1"/>
  <c r="Q59" i="3" s="1"/>
  <c r="R59" i="3" s="1" a="1"/>
  <c r="R59" i="3" s="1"/>
  <c r="Q42" i="3" a="1"/>
  <c r="Q42" i="3" s="1"/>
  <c r="R42" i="3" s="1" a="1"/>
  <c r="R42" i="3" s="1"/>
  <c r="Q51" i="3" a="1"/>
  <c r="Q51" i="3" s="1"/>
  <c r="R51" i="3" s="1" a="1"/>
  <c r="R51" i="3" s="1"/>
  <c r="Q45" i="3" a="1"/>
  <c r="Q45" i="3" s="1"/>
  <c r="R45" i="3" s="1" a="1"/>
  <c r="R45" i="3" s="1"/>
  <c r="Q37" i="3" a="1"/>
  <c r="Q37" i="3" s="1"/>
  <c r="R37" i="3" s="1" a="1"/>
  <c r="R37" i="3" s="1"/>
  <c r="Q55" i="3" a="1"/>
  <c r="Q55" i="3" s="1"/>
  <c r="R55" i="3" s="1" a="1"/>
  <c r="R55" i="3" s="1"/>
  <c r="Q63" i="3" a="1"/>
  <c r="Q63" i="3" s="1"/>
  <c r="R63" i="3" s="1" a="1"/>
  <c r="R63" i="3" s="1"/>
  <c r="Q62" i="3" a="1"/>
  <c r="Q62" i="3" s="1"/>
  <c r="R62" i="3" s="1" a="1"/>
  <c r="R62" i="3" s="1"/>
  <c r="Q54" i="3" a="1"/>
  <c r="Q54" i="3" s="1"/>
  <c r="R54" i="3" s="1" a="1"/>
  <c r="R54" i="3" s="1"/>
  <c r="Q36" i="3" a="1"/>
  <c r="Q36" i="3" s="1"/>
  <c r="R36" i="3" s="1" a="1"/>
  <c r="R36" i="3" s="1"/>
  <c r="Q66" i="3" a="1"/>
  <c r="Q66" i="3" s="1"/>
  <c r="R66" i="3" s="1" a="1"/>
  <c r="R66" i="3" s="1"/>
  <c r="Q41" i="3" a="1"/>
  <c r="Q41" i="3" s="1"/>
  <c r="R41" i="3" s="1" a="1"/>
  <c r="R41" i="3" s="1"/>
  <c r="Q58" i="3" a="1"/>
  <c r="Q58" i="3" s="1"/>
  <c r="R58" i="3" s="1" a="1"/>
  <c r="R58" i="3" s="1"/>
  <c r="Q50" i="3" a="1"/>
  <c r="Q50" i="3" s="1"/>
  <c r="R50" i="3" s="1" a="1"/>
  <c r="R50" i="3" s="1"/>
  <c r="Q33" i="3" a="1"/>
  <c r="Q33" i="3" s="1"/>
  <c r="R33" i="3" s="1" a="1"/>
  <c r="R33" i="3" s="1"/>
  <c r="Q31" i="3" a="1"/>
  <c r="Q31" i="3" s="1"/>
  <c r="R31" i="3" s="1" a="1"/>
  <c r="R31" i="3" s="1"/>
  <c r="Q46" i="3" a="1"/>
  <c r="Q46" i="3" s="1"/>
  <c r="R46" i="3" s="1" a="1"/>
  <c r="R46" i="3" s="1"/>
  <c r="Q38" i="3" a="1"/>
  <c r="Q38" i="3" s="1"/>
  <c r="R38" i="3" s="1" a="1"/>
  <c r="R38" i="3" s="1"/>
  <c r="Q65" i="3" a="1"/>
  <c r="Q65" i="3" s="1"/>
  <c r="R65" i="3" s="1" a="1"/>
  <c r="R65" i="3" s="1"/>
  <c r="Q53" i="3" a="1"/>
  <c r="Q53" i="3" s="1"/>
  <c r="R53" i="3" s="1" a="1"/>
  <c r="R53" i="3" s="1"/>
  <c r="Q40" i="3" a="1"/>
  <c r="Q40" i="3" s="1"/>
  <c r="R40" i="3" s="1" a="1"/>
  <c r="R40" i="3" s="1"/>
  <c r="Q47" i="3" a="1"/>
  <c r="Q47" i="3" s="1"/>
  <c r="R47" i="3" s="1" a="1"/>
  <c r="R47" i="3" s="1"/>
  <c r="Q43" i="3" a="1"/>
  <c r="Q43" i="3" s="1"/>
  <c r="R43" i="3" s="1" a="1"/>
  <c r="R43" i="3" s="1"/>
  <c r="Q35" i="3" a="1"/>
  <c r="Q35" i="3" s="1"/>
  <c r="R35" i="3" s="1" a="1"/>
  <c r="R35" i="3" s="1"/>
  <c r="Q61" i="3" a="1"/>
  <c r="Q61" i="3" s="1"/>
  <c r="R61" i="3" s="1" a="1"/>
  <c r="R61" i="3" s="1"/>
  <c r="Q64" i="3" a="1"/>
  <c r="Q64" i="3" s="1"/>
  <c r="R64" i="3" s="1" a="1"/>
  <c r="R64" i="3" s="1"/>
  <c r="Q60" i="3" a="1"/>
  <c r="Q60" i="3" s="1"/>
  <c r="R60" i="3" s="1" a="1"/>
  <c r="R60" i="3" s="1"/>
  <c r="Q52" i="3" a="1"/>
  <c r="Q52" i="3" s="1"/>
  <c r="R52" i="3" s="1" a="1"/>
  <c r="R52" i="3" s="1"/>
  <c r="Q39" i="3" a="1"/>
  <c r="Q39" i="3" s="1"/>
  <c r="R39" i="3" s="1" a="1"/>
  <c r="R39" i="3" s="1"/>
  <c r="Q57" i="3" a="1"/>
  <c r="Q57" i="3" s="1"/>
  <c r="R57" i="3" s="1" a="1"/>
  <c r="R57" i="3" s="1"/>
  <c r="Q49" i="3" a="1"/>
  <c r="Q49" i="3" s="1"/>
  <c r="R49" i="3" s="1" a="1"/>
  <c r="R49" i="3" s="1"/>
  <c r="Q48" i="3" a="1"/>
  <c r="Q48" i="3" s="1"/>
  <c r="R48" i="3" s="1" a="1"/>
  <c r="R48" i="3" s="1"/>
  <c r="Q32" i="3" a="1"/>
  <c r="Q32" i="3" s="1"/>
  <c r="R32" i="3" s="1" a="1"/>
  <c r="R32" i="3" s="1"/>
  <c r="Q30" i="3" a="1"/>
  <c r="Q30" i="3" s="1"/>
  <c r="R30" i="3" s="1" a="1"/>
  <c r="R30" i="3" s="1"/>
  <c r="Q56" i="3" a="1"/>
  <c r="Q56" i="3" s="1"/>
  <c r="R56" i="3" s="1" a="1"/>
  <c r="R56" i="3" s="1"/>
  <c r="H17" i="3"/>
  <c r="N19" i="3"/>
  <c r="H18" i="3"/>
  <c r="N18" i="3"/>
  <c r="N17" i="3"/>
  <c r="H19" i="3"/>
  <c r="S28" i="3" l="1" a="1"/>
  <c r="S28" i="3" s="1"/>
  <c r="Q20" i="3" a="1"/>
  <c r="Q20" i="3" s="1"/>
  <c r="S20" i="3" s="1" a="1"/>
  <c r="S20" i="3" s="1"/>
  <c r="W9" i="8" a="1"/>
  <c r="W9" i="8" s="1"/>
  <c r="DN35" i="8"/>
  <c r="DN7" i="8"/>
  <c r="CU35" i="8"/>
  <c r="CU7" i="8"/>
  <c r="CB35" i="8"/>
  <c r="CB7" i="8"/>
  <c r="BI35" i="8"/>
  <c r="BI7" i="8"/>
  <c r="AP35" i="8"/>
  <c r="AP7" i="8"/>
  <c r="CU49" i="8"/>
  <c r="DN21" i="8"/>
  <c r="DN49" i="8"/>
  <c r="AP49" i="8"/>
  <c r="BI21" i="8"/>
  <c r="BI49" i="8"/>
  <c r="AP21" i="8"/>
  <c r="CB21" i="8"/>
  <c r="CB49" i="8"/>
  <c r="CU21" i="8"/>
  <c r="Y7" i="8"/>
  <c r="S27" i="3" a="1"/>
  <c r="S27" i="3" s="1"/>
  <c r="S29" i="3" a="1"/>
  <c r="S29" i="3" s="1"/>
  <c r="S26" i="3" a="1"/>
  <c r="S26" i="3" s="1"/>
  <c r="S44" i="3" a="1"/>
  <c r="S44" i="3" s="1"/>
  <c r="Q21" i="3" a="1"/>
  <c r="Q21" i="3" s="1"/>
  <c r="R21" i="3" s="1" a="1"/>
  <c r="R21" i="3" s="1"/>
  <c r="S54" i="3" a="1"/>
  <c r="S54" i="3" s="1"/>
  <c r="S42" i="3" a="1"/>
  <c r="S42" i="3" s="1"/>
  <c r="S50" i="3" a="1"/>
  <c r="S50" i="3" s="1"/>
  <c r="S36" i="3" a="1"/>
  <c r="S36" i="3" s="1"/>
  <c r="S63" i="3" a="1"/>
  <c r="S63" i="3" s="1"/>
  <c r="S33" i="3" a="1"/>
  <c r="S33" i="3" s="1"/>
  <c r="S66" i="3" a="1"/>
  <c r="S66" i="3" s="1"/>
  <c r="S30" i="3" a="1"/>
  <c r="S30" i="3" s="1"/>
  <c r="S31" i="3" a="1"/>
  <c r="S31" i="3" s="1"/>
  <c r="S34" i="3" a="1"/>
  <c r="S34" i="3" s="1"/>
  <c r="S62" i="3" a="1"/>
  <c r="S62" i="3" s="1"/>
  <c r="S40" i="3" a="1"/>
  <c r="S40" i="3" s="1"/>
  <c r="S37" i="3" a="1"/>
  <c r="S37" i="3" s="1"/>
  <c r="S53" i="3" a="1"/>
  <c r="S53" i="3" s="1"/>
  <c r="S46" i="3" a="1"/>
  <c r="S46" i="3" s="1"/>
  <c r="S55" i="3" a="1"/>
  <c r="S55" i="3" s="1"/>
  <c r="S64" i="3" a="1"/>
  <c r="S64" i="3" s="1"/>
  <c r="S58" i="3" a="1"/>
  <c r="S58" i="3" s="1"/>
  <c r="S52" i="3" a="1"/>
  <c r="S52" i="3" s="1"/>
  <c r="S56" i="3" a="1"/>
  <c r="S56" i="3" s="1"/>
  <c r="S59" i="3" a="1"/>
  <c r="S59" i="3" s="1"/>
  <c r="S32" i="3" a="1"/>
  <c r="S32" i="3" s="1"/>
  <c r="S61" i="3" a="1"/>
  <c r="S61" i="3" s="1"/>
  <c r="S41" i="3" a="1"/>
  <c r="S41" i="3" s="1"/>
  <c r="S65" i="3" a="1"/>
  <c r="S65" i="3" s="1"/>
  <c r="S67" i="3" a="1"/>
  <c r="S67" i="3" s="1"/>
  <c r="S60" i="3" a="1"/>
  <c r="S60" i="3" s="1"/>
  <c r="S39" i="3" a="1"/>
  <c r="S39" i="3" s="1"/>
  <c r="S49" i="3" a="1"/>
  <c r="S49" i="3" s="1"/>
  <c r="S43" i="3" a="1"/>
  <c r="S43" i="3" s="1"/>
  <c r="S35" i="3" a="1"/>
  <c r="S35" i="3" s="1"/>
  <c r="S45" i="3" a="1"/>
  <c r="S45" i="3" s="1"/>
  <c r="S38" i="3" a="1"/>
  <c r="S38" i="3" s="1"/>
  <c r="S47" i="3" a="1"/>
  <c r="S47" i="3" s="1"/>
  <c r="S57" i="3" a="1"/>
  <c r="S57" i="3" s="1"/>
  <c r="S51" i="3" a="1"/>
  <c r="S51" i="3" s="1"/>
  <c r="S48" i="3" a="1"/>
  <c r="S48" i="3" s="1"/>
  <c r="Q23" i="3" a="1"/>
  <c r="Q23" i="3" s="1"/>
  <c r="R23" i="3" s="1" a="1"/>
  <c r="R23" i="3" s="1"/>
  <c r="S22" i="3" a="1"/>
  <c r="S22" i="3" s="1"/>
  <c r="R20" i="3" a="1"/>
  <c r="R20" i="3" s="1"/>
  <c r="Q19" i="3" a="1"/>
  <c r="Q19" i="3" s="1"/>
  <c r="Q18" i="3" a="1"/>
  <c r="Q18" i="3" s="1"/>
  <c r="Q17" i="3" a="1"/>
  <c r="Q17" i="3" s="1"/>
  <c r="X9" i="8" l="1" a="1"/>
  <c r="X9" i="8" s="1"/>
  <c r="DO35" i="8"/>
  <c r="DO7" i="8"/>
  <c r="CV35" i="8"/>
  <c r="CV7" i="8"/>
  <c r="CC35" i="8"/>
  <c r="CC7" i="8"/>
  <c r="BJ35" i="8"/>
  <c r="BJ7" i="8"/>
  <c r="AQ35" i="8"/>
  <c r="AQ7" i="8"/>
  <c r="DO21" i="8"/>
  <c r="DO49" i="8"/>
  <c r="AQ49" i="8"/>
  <c r="BJ21" i="8"/>
  <c r="BJ49" i="8"/>
  <c r="AQ21" i="8"/>
  <c r="CC21" i="8"/>
  <c r="CC49" i="8"/>
  <c r="CV21" i="8"/>
  <c r="CV49" i="8"/>
  <c r="C4" i="11"/>
  <c r="S21" i="3" a="1"/>
  <c r="S21" i="3" s="1"/>
  <c r="R19" i="3" a="1"/>
  <c r="R19" i="3" s="1"/>
  <c r="S19" i="3" a="1"/>
  <c r="S19" i="3" s="1"/>
  <c r="S23" i="3" a="1"/>
  <c r="S23" i="3" s="1"/>
  <c r="R17" i="3" a="1"/>
  <c r="R17" i="3" s="1"/>
  <c r="S17" i="3" a="1"/>
  <c r="S17" i="3" s="1"/>
  <c r="R18" i="3" a="1"/>
  <c r="R18" i="3" s="1"/>
  <c r="S18" i="3" a="1"/>
  <c r="S18" i="3" s="1"/>
  <c r="Y9" i="8" l="1" a="1"/>
  <c r="Y9" i="8" s="1"/>
  <c r="DP49" i="8"/>
  <c r="DP7" i="8"/>
  <c r="AR49" i="8"/>
  <c r="DP35" i="8"/>
  <c r="BK21" i="8"/>
  <c r="BK49" i="8"/>
  <c r="BK7" i="8"/>
  <c r="AR35" i="8"/>
  <c r="AR21" i="8"/>
  <c r="CD21" i="8"/>
  <c r="BK35" i="8"/>
  <c r="CD49" i="8"/>
  <c r="CD7" i="8"/>
  <c r="AR7" i="8"/>
  <c r="CW21" i="8"/>
  <c r="CD35" i="8"/>
  <c r="CW49" i="8"/>
  <c r="DP21" i="8"/>
  <c r="CW35" i="8"/>
  <c r="CW7" i="8"/>
  <c r="Z9" i="8" l="1" a="1"/>
  <c r="Z9" i="8" s="1"/>
  <c r="DQ49" i="8"/>
  <c r="DQ21" i="8"/>
  <c r="CX49" i="8"/>
  <c r="CX21" i="8"/>
  <c r="CE49" i="8"/>
  <c r="CE21" i="8"/>
  <c r="BL49" i="8"/>
  <c r="BL21" i="8"/>
  <c r="AS49" i="8"/>
  <c r="DQ35" i="8"/>
  <c r="BL7" i="8"/>
  <c r="AS35" i="8"/>
  <c r="AS21" i="8"/>
  <c r="BL35" i="8"/>
  <c r="CE7" i="8"/>
  <c r="AS7" i="8"/>
  <c r="CE35" i="8"/>
  <c r="CX7" i="8"/>
  <c r="CX35" i="8"/>
  <c r="DQ7" i="8"/>
  <c r="AA9" i="8" l="1" a="1"/>
  <c r="AA9" i="8" s="1"/>
  <c r="DR49" i="8"/>
  <c r="DR21" i="8"/>
  <c r="CY49" i="8"/>
  <c r="CY21" i="8"/>
  <c r="CF49" i="8"/>
  <c r="CF21" i="8"/>
  <c r="BM49" i="8"/>
  <c r="BM21" i="8"/>
  <c r="AT49" i="8"/>
  <c r="AT21" i="8"/>
  <c r="BM7" i="8"/>
  <c r="AT35" i="8"/>
  <c r="BM35" i="8"/>
  <c r="CF7" i="8"/>
  <c r="AT7" i="8"/>
  <c r="CF35" i="8"/>
  <c r="CY7" i="8"/>
  <c r="CY35" i="8"/>
  <c r="DR7" i="8"/>
  <c r="DR35" i="8"/>
  <c r="DS49" i="8" l="1"/>
  <c r="DS21" i="8"/>
  <c r="CZ49" i="8"/>
  <c r="CZ21" i="8"/>
  <c r="CG49" i="8"/>
  <c r="CG21" i="8"/>
  <c r="BN49" i="8"/>
  <c r="BN21" i="8"/>
  <c r="AU49" i="8"/>
  <c r="AU21" i="8"/>
  <c r="BN35" i="8"/>
  <c r="CG7" i="8"/>
  <c r="AU7" i="8"/>
  <c r="CG35" i="8"/>
  <c r="CZ7" i="8"/>
  <c r="CZ35" i="8"/>
  <c r="DS7" i="8"/>
  <c r="AU35" i="8"/>
  <c r="DS35" i="8"/>
  <c r="BN7"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<sst xmlns="http://schemas.openxmlformats.org/spreadsheetml/2006/main" count="617" uniqueCount="334">
  <si>
    <t>About this resource</t>
  </si>
  <si>
    <t>Included in this resource</t>
  </si>
  <si>
    <t xml:space="preserve"> Instructions</t>
  </si>
  <si>
    <t>STEP 1</t>
  </si>
  <si>
    <t>STEP 2</t>
  </si>
  <si>
    <t>STEP 3</t>
  </si>
  <si>
    <t>STEP 4</t>
  </si>
  <si>
    <t>STEP 5</t>
  </si>
  <si>
    <t>STEP 6</t>
  </si>
  <si>
    <t>Role Evaluation Tool</t>
  </si>
  <si>
    <t>Role</t>
  </si>
  <si>
    <t>Criticality</t>
  </si>
  <si>
    <t>Scarcity</t>
  </si>
  <si>
    <t>Volume</t>
  </si>
  <si>
    <t>High Impact Replacement</t>
  </si>
  <si>
    <t>High Impact Target</t>
  </si>
  <si>
    <t>Important</t>
  </si>
  <si>
    <t>Minor</t>
  </si>
  <si>
    <t xml:space="preserve">Minimal effort </t>
  </si>
  <si>
    <t>Minimal demand</t>
  </si>
  <si>
    <t>Essential</t>
  </si>
  <si>
    <t>Moderate</t>
  </si>
  <si>
    <t>Some effort</t>
  </si>
  <si>
    <t>Average demand</t>
  </si>
  <si>
    <t>Critical</t>
  </si>
  <si>
    <t>Significant</t>
  </si>
  <si>
    <t>Significant effort</t>
  </si>
  <si>
    <t>Significant demand</t>
  </si>
  <si>
    <t>Mass Market</t>
  </si>
  <si>
    <t>Scarce Non-Critical</t>
  </si>
  <si>
    <t>Role importance</t>
  </si>
  <si>
    <t>Business impact</t>
  </si>
  <si>
    <t>Effort to find role</t>
  </si>
  <si>
    <t>Demand</t>
  </si>
  <si>
    <t>The formula mirrors the role the user will enter.</t>
  </si>
  <si>
    <t>Based on the answer to the first question about criticality, the formula returns a value between 1 and 3.</t>
  </si>
  <si>
    <t>Based on the answer to the second question about criticality, the formula returns a value between 1 and 3.</t>
  </si>
  <si>
    <t>Criticality Average</t>
  </si>
  <si>
    <t>Based on the answer to the first question about scarcity, the formula returns a value between 1 and 3</t>
  </si>
  <si>
    <t>Based on the answer to the second question about scarcity, the formula returns a value between 1 and 3</t>
  </si>
  <si>
    <t>Scarcity average</t>
  </si>
  <si>
    <t>Based on the answe to the question about volumen, the formula returns a value between 1 and 3</t>
  </si>
  <si>
    <t>Group</t>
  </si>
  <si>
    <t>Matrix Quadrant</t>
  </si>
  <si>
    <t>C</t>
  </si>
  <si>
    <t>or</t>
  </si>
  <si>
    <t>A</t>
  </si>
  <si>
    <t>D</t>
  </si>
  <si>
    <t>B</t>
  </si>
  <si>
    <t>About this section</t>
  </si>
  <si>
    <t>Instructions</t>
  </si>
  <si>
    <t>Included in this section</t>
  </si>
  <si>
    <t>Low volume</t>
  </si>
  <si>
    <t>High volume</t>
  </si>
  <si>
    <t>Medium volume</t>
  </si>
  <si>
    <t>Section</t>
  </si>
  <si>
    <t>Quadrant</t>
  </si>
  <si>
    <t>Demand Planning</t>
  </si>
  <si>
    <t>Criteria</t>
  </si>
  <si>
    <t>Role type</t>
  </si>
  <si>
    <t>Total budget requirements</t>
  </si>
  <si>
    <t>1. Capability Analysis</t>
  </si>
  <si>
    <t>2. Role Analysis</t>
  </si>
  <si>
    <t>Talent Segmentation Matrix Backend</t>
  </si>
  <si>
    <t>Total cost per period</t>
  </si>
  <si>
    <t>Roles</t>
  </si>
  <si>
    <t>TOTALS</t>
  </si>
  <si>
    <t>Role 1</t>
  </si>
  <si>
    <t>Capability Analysis</t>
  </si>
  <si>
    <t>Description</t>
  </si>
  <si>
    <t>Skills</t>
  </si>
  <si>
    <t>Role 2</t>
  </si>
  <si>
    <t>Role 3</t>
  </si>
  <si>
    <t>Role 4</t>
  </si>
  <si>
    <t>Role 5</t>
  </si>
  <si>
    <t>Role 6</t>
  </si>
  <si>
    <t>Role 7</t>
  </si>
  <si>
    <t>Role 8</t>
  </si>
  <si>
    <t>Role 9</t>
  </si>
  <si>
    <t>Role 10</t>
  </si>
  <si>
    <t>Role 11</t>
  </si>
  <si>
    <t>Role 12</t>
  </si>
  <si>
    <t>Role 13</t>
  </si>
  <si>
    <t>Role 14</t>
  </si>
  <si>
    <t>Role 15</t>
  </si>
  <si>
    <t>Role 16</t>
  </si>
  <si>
    <t>Role 17</t>
  </si>
  <si>
    <t>Role 18</t>
  </si>
  <si>
    <t>Role 19</t>
  </si>
  <si>
    <t>Role 20</t>
  </si>
  <si>
    <t>Role 21</t>
  </si>
  <si>
    <t>Role 22</t>
  </si>
  <si>
    <t>Role 23</t>
  </si>
  <si>
    <t>Role 24</t>
  </si>
  <si>
    <t>Role 25</t>
  </si>
  <si>
    <t>Role 26</t>
  </si>
  <si>
    <t>Role 27</t>
  </si>
  <si>
    <t>Role 28</t>
  </si>
  <si>
    <t>Role 29</t>
  </si>
  <si>
    <t>Role 30</t>
  </si>
  <si>
    <t>Role 31</t>
  </si>
  <si>
    <t>Role 32</t>
  </si>
  <si>
    <t>Role 33</t>
  </si>
  <si>
    <t>Role 34</t>
  </si>
  <si>
    <t>Role 35</t>
  </si>
  <si>
    <t>Role 36</t>
  </si>
  <si>
    <t>Role 37</t>
  </si>
  <si>
    <t>Role 38</t>
  </si>
  <si>
    <t>Role 39</t>
  </si>
  <si>
    <t>Role 40</t>
  </si>
  <si>
    <t>Role 41</t>
  </si>
  <si>
    <t>Role 42</t>
  </si>
  <si>
    <t>Role 43</t>
  </si>
  <si>
    <t>Role 44</t>
  </si>
  <si>
    <t>Role 45</t>
  </si>
  <si>
    <t>Capability</t>
  </si>
  <si>
    <t>Capability 1</t>
  </si>
  <si>
    <t>Capability 2</t>
  </si>
  <si>
    <t>Capability 3</t>
  </si>
  <si>
    <t>Capability 4</t>
  </si>
  <si>
    <t>Capability 5</t>
  </si>
  <si>
    <t>Capability 6</t>
  </si>
  <si>
    <t>Capabilities</t>
  </si>
  <si>
    <t>Capability 7</t>
  </si>
  <si>
    <t>Capability 8</t>
  </si>
  <si>
    <t>Capability 9</t>
  </si>
  <si>
    <t>Capability 10</t>
  </si>
  <si>
    <t>Capability 11</t>
  </si>
  <si>
    <t>Capability 12</t>
  </si>
  <si>
    <t>Capability 13</t>
  </si>
  <si>
    <t>Capability 14</t>
  </si>
  <si>
    <t>Capability 15</t>
  </si>
  <si>
    <t>Capability 16</t>
  </si>
  <si>
    <t>Sub activities</t>
  </si>
  <si>
    <t xml:space="preserve">Skills </t>
  </si>
  <si>
    <t>Skill 1</t>
  </si>
  <si>
    <t>Skill 2</t>
  </si>
  <si>
    <t>Skill 3</t>
  </si>
  <si>
    <t>Skill 4</t>
  </si>
  <si>
    <t>Skill 5</t>
  </si>
  <si>
    <t>Skill 6</t>
  </si>
  <si>
    <t>Skill 7</t>
  </si>
  <si>
    <t>Skill 8</t>
  </si>
  <si>
    <t>Skill 9</t>
  </si>
  <si>
    <t>Skill 10</t>
  </si>
  <si>
    <t>Skill 11</t>
  </si>
  <si>
    <t>Skill 12</t>
  </si>
  <si>
    <t>Skill 13</t>
  </si>
  <si>
    <t>Skill 14</t>
  </si>
  <si>
    <t>Skill 15</t>
  </si>
  <si>
    <t>Skill 16</t>
  </si>
  <si>
    <t>Skill 17</t>
  </si>
  <si>
    <t>Skill 18</t>
  </si>
  <si>
    <t>Skill 19</t>
  </si>
  <si>
    <t>Skill 20</t>
  </si>
  <si>
    <t>Target</t>
  </si>
  <si>
    <t>Number of shifts per month</t>
  </si>
  <si>
    <t>Demand per shift</t>
  </si>
  <si>
    <t>Operator capacity per shift</t>
  </si>
  <si>
    <t>Number of shifts an employee can work per month</t>
  </si>
  <si>
    <t>Number of employees required per month</t>
  </si>
  <si>
    <t>Employee cost per month</t>
  </si>
  <si>
    <t>Capacity per resource</t>
  </si>
  <si>
    <t>FTE per month</t>
  </si>
  <si>
    <t>FTE total employee cost</t>
  </si>
  <si>
    <t>Target projects</t>
  </si>
  <si>
    <t>Operators per shift</t>
  </si>
  <si>
    <t>Role 46</t>
  </si>
  <si>
    <t>Role 47</t>
  </si>
  <si>
    <t>Role 48</t>
  </si>
  <si>
    <t>Role 49</t>
  </si>
  <si>
    <t>Role 50</t>
  </si>
  <si>
    <t>Skill 21</t>
  </si>
  <si>
    <t>Skill 22</t>
  </si>
  <si>
    <t>Skill 23</t>
  </si>
  <si>
    <t>Skill 24</t>
  </si>
  <si>
    <t>Skill 25</t>
  </si>
  <si>
    <t>Skill 26</t>
  </si>
  <si>
    <t>Skill 27</t>
  </si>
  <si>
    <t>Skill 28</t>
  </si>
  <si>
    <t>Skill 29</t>
  </si>
  <si>
    <t>Skill 30</t>
  </si>
  <si>
    <t>Skill 31</t>
  </si>
  <si>
    <t>Skill 32</t>
  </si>
  <si>
    <t>Skill 33</t>
  </si>
  <si>
    <t>Skill 34</t>
  </si>
  <si>
    <t>Skill 35</t>
  </si>
  <si>
    <t>Skill 36</t>
  </si>
  <si>
    <t>Skill 37</t>
  </si>
  <si>
    <t>Skill 38</t>
  </si>
  <si>
    <t>Skill 39</t>
  </si>
  <si>
    <t>Skill 40</t>
  </si>
  <si>
    <t>Skill 41</t>
  </si>
  <si>
    <t>Skill 42</t>
  </si>
  <si>
    <t>Skill 43</t>
  </si>
  <si>
    <t>Skill 44</t>
  </si>
  <si>
    <t>Skill 45</t>
  </si>
  <si>
    <t>Skill 46</t>
  </si>
  <si>
    <t>Skill 47</t>
  </si>
  <si>
    <t>Skill 48</t>
  </si>
  <si>
    <t>Skill 49</t>
  </si>
  <si>
    <t>Skill 50</t>
  </si>
  <si>
    <t>Months</t>
  </si>
  <si>
    <t>January</t>
  </si>
  <si>
    <t>February</t>
  </si>
  <si>
    <t>March</t>
  </si>
  <si>
    <t>April</t>
  </si>
  <si>
    <t>May</t>
  </si>
  <si>
    <t>June</t>
  </si>
  <si>
    <t>July</t>
  </si>
  <si>
    <t>August</t>
  </si>
  <si>
    <t>September</t>
  </si>
  <si>
    <t>October</t>
  </si>
  <si>
    <t>November</t>
  </si>
  <si>
    <t>December</t>
  </si>
  <si>
    <t>Actual spend</t>
  </si>
  <si>
    <t>Planned spend</t>
  </si>
  <si>
    <t>This is a mirror of the term sheet</t>
  </si>
  <si>
    <t>This is where data validation takes the drop-down menu from.</t>
  </si>
  <si>
    <t>Subactivity 1</t>
  </si>
  <si>
    <t>Subactivity 2</t>
  </si>
  <si>
    <t>Subactivity 3</t>
  </si>
  <si>
    <t>Subactivity 4</t>
  </si>
  <si>
    <t>Subactivity 5</t>
  </si>
  <si>
    <t>Subactivity 6</t>
  </si>
  <si>
    <t>Subactivity 7</t>
  </si>
  <si>
    <t>Subactivity 8</t>
  </si>
  <si>
    <t>Subactivity 9</t>
  </si>
  <si>
    <t>Subactivity 10</t>
  </si>
  <si>
    <t>Subactivity 11</t>
  </si>
  <si>
    <t>Subactivity 12</t>
  </si>
  <si>
    <t>Subactivity 13</t>
  </si>
  <si>
    <t>Subactivity 14</t>
  </si>
  <si>
    <t>Subactivity 15</t>
  </si>
  <si>
    <t>Subactivity 16</t>
  </si>
  <si>
    <t>Subactivities</t>
  </si>
  <si>
    <t>Talent segmentation matrix</t>
  </si>
  <si>
    <t>STEP 7</t>
  </si>
  <si>
    <t>STEP 8</t>
  </si>
  <si>
    <t>STEP 9</t>
  </si>
  <si>
    <t>STEP 10</t>
  </si>
  <si>
    <t>Proceed to the next table and fill in the necessary information for another role. Repeat this process up to 20 times for all roles that require demand planning.</t>
  </si>
  <si>
    <t>Role Analysis</t>
  </si>
  <si>
    <t>Secondary capabilities</t>
  </si>
  <si>
    <t>Primary capabilities</t>
  </si>
  <si>
    <t>Primary capability</t>
  </si>
  <si>
    <t>Secondary capability</t>
  </si>
  <si>
    <t>STEP 11</t>
  </si>
  <si>
    <t>STEP 12</t>
  </si>
  <si>
    <t>STEP 13</t>
  </si>
  <si>
    <t>Key performance indicators</t>
  </si>
  <si>
    <t>Key focus areas</t>
  </si>
  <si>
    <t>Customizable Structure</t>
  </si>
  <si>
    <t>1. Customizable structure</t>
  </si>
  <si>
    <t>2. Capability analysis</t>
  </si>
  <si>
    <t>3. Role analysis</t>
  </si>
  <si>
    <t>Business value chain overview table</t>
  </si>
  <si>
    <t>Role analysis table</t>
  </si>
  <si>
    <t>Use this section of the table to list the roles you will analyze.</t>
  </si>
  <si>
    <t>Use this section to select the capability to which the role belongs.</t>
  </si>
  <si>
    <t>Use this section to list the aspects that are critical to understanding the role's value and contribution to the organization.</t>
  </si>
  <si>
    <t>Use this section to provide a brief description of the role, including its key responsibilities and how it contributes to the business strategy and company goals. Also include the main tasks that the person performing the role is expected to complete.</t>
  </si>
  <si>
    <t>Use this section to list up to five skills that are relevant and critical for each role.</t>
  </si>
  <si>
    <t>Total budget required for period table</t>
  </si>
  <si>
    <t>Demand requirements tables</t>
  </si>
  <si>
    <t>Secondary
capabilities</t>
  </si>
  <si>
    <t>Primary
capabilities</t>
  </si>
  <si>
    <t xml:space="preserve">About this section
</t>
  </si>
  <si>
    <r>
      <t xml:space="preserve">ATTENTION
</t>
    </r>
    <r>
      <rPr>
        <sz val="12"/>
        <color theme="1"/>
        <rFont val="Arial"/>
        <family val="2"/>
      </rPr>
      <t xml:space="preserve">Using this template means filling it with the sensitive information about the capabilities and roles at your organization. It's important to ensure that this information is kept confidential and protected. 
</t>
    </r>
    <r>
      <rPr>
        <b/>
        <sz val="12"/>
        <color theme="1"/>
        <rFont val="Arial"/>
        <family val="2"/>
      </rPr>
      <t>Don't share this information beyond the relevant and accredited stakeholders.</t>
    </r>
  </si>
  <si>
    <r>
      <rPr>
        <sz val="12"/>
        <color theme="1"/>
        <rFont val="Arial"/>
        <family val="2"/>
      </rPr>
      <t>This sheet allows you to list up to 10 primary capabilities and six secondary capabilities, along with a brief description of each. It also allows you to list up to 10 subactivities and 50 required skills for each capability.</t>
    </r>
    <r>
      <rPr>
        <b/>
        <sz val="12"/>
        <color theme="1"/>
        <rFont val="Arial"/>
        <family val="2"/>
      </rPr>
      <t xml:space="preserve">  </t>
    </r>
    <r>
      <rPr>
        <sz val="12"/>
        <color theme="1"/>
        <rFont val="Arial"/>
        <family val="2"/>
      </rPr>
      <t>This will give you an overview of the skills required to support and deliver on your capabilities.</t>
    </r>
  </si>
  <si>
    <r>
      <rPr>
        <sz val="12"/>
        <color theme="1"/>
        <rFont val="Arial"/>
        <family val="2"/>
      </rPr>
      <t>This sheet allows you to create an overview of up to 50 roles in your organization. You can list the capability to which each role belongs, provide a description, list key focus areas and key performance indicators, and select up to five required skills.</t>
    </r>
    <r>
      <rPr>
        <b/>
        <sz val="12"/>
        <color theme="1"/>
        <rFont val="Arial"/>
        <family val="2"/>
      </rPr>
      <t xml:space="preserve"> </t>
    </r>
    <r>
      <rPr>
        <sz val="12"/>
        <color theme="1"/>
        <rFont val="Arial"/>
        <family val="2"/>
      </rPr>
      <t xml:space="preserve">This gives you an overview of how work is divided and the skills required at a role level to deliver the work. </t>
    </r>
  </si>
  <si>
    <t>Capability analysis</t>
  </si>
  <si>
    <t>Role analysis</t>
  </si>
  <si>
    <t>Shift- and hourly-based roles</t>
  </si>
  <si>
    <t>Project- and outcome-based roles</t>
  </si>
  <si>
    <t>4. Demand planning</t>
  </si>
  <si>
    <t>Repeat these steps for each primary capability table, based on the number of primary capabilities you selected in the business value chain overview. You will have to complete a table per each capability.</t>
  </si>
  <si>
    <t>Repeat these steps for each secondary capability table based on the number of secondary capabilities you selected in the business value chain overview. You will have to complete a table per each capability.</t>
  </si>
  <si>
    <t>Business value chain overview</t>
  </si>
  <si>
    <r>
      <rPr>
        <sz val="12"/>
        <color theme="1"/>
        <rFont val="Arial"/>
        <family val="2"/>
      </rPr>
      <t>This sheet helps you calculate the number of employees needed and associated expenses for up to 20 different roles over a 12-month period and determine talent needs for both shift- and hourly-based roles and project- and outcome-based roles.</t>
    </r>
    <r>
      <rPr>
        <b/>
        <sz val="12"/>
        <color theme="1"/>
        <rFont val="Arial"/>
        <family val="2"/>
      </rPr>
      <t xml:space="preserve"> </t>
    </r>
    <r>
      <rPr>
        <sz val="12"/>
        <color theme="1"/>
        <rFont val="Arial"/>
        <family val="2"/>
      </rPr>
      <t xml:space="preserve">This will give you an overview of what talent demands you will face to deliver on your capabilities and the associated costs of these talent needs as input into your budgeting process. </t>
    </r>
  </si>
  <si>
    <t>This sheet enables you to calculate the number of individuals needed to meet business goals and internal talent demand for up to 20 roles, as well as their associated costs over a 12-month period. You can do this for two types of roles: shift- and hourly-based roles and project- and outcome-based roles.</t>
  </si>
  <si>
    <t>Total budget required for period</t>
  </si>
  <si>
    <t>Time period</t>
  </si>
  <si>
    <t xml:space="preserve">Demand requirements </t>
  </si>
  <si>
    <t>Demand requirements</t>
  </si>
  <si>
    <t>Direct costs</t>
  </si>
  <si>
    <t>Indirect costs</t>
  </si>
  <si>
    <t>Total employee cost per full-time employee</t>
  </si>
  <si>
    <r>
      <t xml:space="preserve">Go to Cell </t>
    </r>
    <r>
      <rPr>
        <u/>
        <sz val="12"/>
        <color theme="3"/>
        <rFont val="arial"/>
        <family val="2"/>
      </rPr>
      <t>O3</t>
    </r>
    <r>
      <rPr>
        <sz val="12"/>
        <color theme="1"/>
        <rFont val="Arial"/>
        <family val="2"/>
      </rPr>
      <t xml:space="preserve"> to view the business value chain overview table. </t>
    </r>
  </si>
  <si>
    <r>
      <t xml:space="preserve">Go to Cell </t>
    </r>
    <r>
      <rPr>
        <u/>
        <sz val="12"/>
        <color theme="3"/>
        <rFont val="arial"/>
        <family val="2"/>
      </rPr>
      <t>R26</t>
    </r>
    <r>
      <rPr>
        <sz val="12"/>
        <color theme="1"/>
        <rFont val="Arial"/>
        <family val="2"/>
      </rPr>
      <t xml:space="preserve"> to write the description of your first primary capability.</t>
    </r>
  </si>
  <si>
    <r>
      <t xml:space="preserve">Go to Cell </t>
    </r>
    <r>
      <rPr>
        <u/>
        <sz val="12"/>
        <color theme="3"/>
        <rFont val="arial"/>
        <family val="2"/>
      </rPr>
      <t>R28</t>
    </r>
    <r>
      <rPr>
        <sz val="12"/>
        <color theme="1"/>
        <rFont val="Arial"/>
        <family val="2"/>
      </rPr>
      <t>. Select up to 10 relevant subactivities for this capability by using the drop-down lists in Cells R28 to AA28.</t>
    </r>
  </si>
  <si>
    <r>
      <t xml:space="preserve">Go to Cell </t>
    </r>
    <r>
      <rPr>
        <sz val="12"/>
        <color theme="3"/>
        <rFont val="Arial"/>
        <family val="2"/>
      </rPr>
      <t>AI30</t>
    </r>
    <r>
      <rPr>
        <sz val="12"/>
        <color theme="1"/>
        <rFont val="Arial"/>
        <family val="2"/>
      </rPr>
      <t>. Select up to 50 relevant skills for this capability by using the drop-down lists in Cells AI30 to AR33.</t>
    </r>
  </si>
  <si>
    <r>
      <t xml:space="preserve">Go to Cell </t>
    </r>
    <r>
      <rPr>
        <u/>
        <sz val="12"/>
        <color theme="3"/>
        <rFont val="arial"/>
        <family val="2"/>
      </rPr>
      <t>AI28</t>
    </r>
    <r>
      <rPr>
        <sz val="12"/>
        <color theme="1"/>
        <rFont val="Arial"/>
        <family val="2"/>
      </rPr>
      <t>. Select up to 10 relevant subactivities for this capability by using the drop-down lists in Cells AI28 to AR28.</t>
    </r>
  </si>
  <si>
    <r>
      <t xml:space="preserve">Go to Cell </t>
    </r>
    <r>
      <rPr>
        <u/>
        <sz val="12"/>
        <color theme="3"/>
        <rFont val="arial"/>
        <family val="2"/>
      </rPr>
      <t xml:space="preserve">AI26 </t>
    </r>
    <r>
      <rPr>
        <sz val="12"/>
        <color theme="1"/>
        <rFont val="Arial"/>
        <family val="2"/>
      </rPr>
      <t>to write the description of your first primary capability.</t>
    </r>
  </si>
  <si>
    <r>
      <t xml:space="preserve">Go to Cell </t>
    </r>
    <r>
      <rPr>
        <u/>
        <sz val="12"/>
        <color theme="3"/>
        <rFont val="arial"/>
        <family val="2"/>
      </rPr>
      <t>R30</t>
    </r>
    <r>
      <rPr>
        <sz val="12"/>
        <color theme="1"/>
        <rFont val="Arial"/>
        <family val="2"/>
      </rPr>
      <t>. Select up to 50 relevant skills for this capability by using the drop-down lists in Cells R30 to AA33.</t>
    </r>
  </si>
  <si>
    <r>
      <t xml:space="preserve">Go to Cell </t>
    </r>
    <r>
      <rPr>
        <u/>
        <sz val="12"/>
        <color theme="3"/>
        <rFont val="arial"/>
        <family val="2"/>
      </rPr>
      <t>AO8</t>
    </r>
    <r>
      <rPr>
        <sz val="12"/>
        <color theme="1"/>
        <rFont val="Arial"/>
        <family val="2"/>
      </rPr>
      <t xml:space="preserve"> and select up to five critical skills required for this role using the drop-down menus in Cells AO8 to AS8. Enter one skill per cell.</t>
    </r>
  </si>
  <si>
    <r>
      <t xml:space="preserve">Go to Cell </t>
    </r>
    <r>
      <rPr>
        <u/>
        <sz val="12"/>
        <color theme="3"/>
        <rFont val="arial"/>
        <family val="2"/>
      </rPr>
      <t>AI8</t>
    </r>
    <r>
      <rPr>
        <sz val="12"/>
        <color theme="1"/>
        <rFont val="Arial"/>
        <family val="2"/>
      </rPr>
      <t xml:space="preserve"> and list the key performance indicators for this role.</t>
    </r>
  </si>
  <si>
    <r>
      <t xml:space="preserve">Go to Cell </t>
    </r>
    <r>
      <rPr>
        <u/>
        <sz val="12"/>
        <color theme="3"/>
        <rFont val="arial"/>
        <family val="2"/>
      </rPr>
      <t>W8</t>
    </r>
    <r>
      <rPr>
        <sz val="12"/>
        <color theme="1"/>
        <rFont val="Arial"/>
        <family val="2"/>
      </rPr>
      <t xml:space="preserve"> and list the key focus areas for this role.</t>
    </r>
  </si>
  <si>
    <r>
      <t xml:space="preserve">Go to Cell </t>
    </r>
    <r>
      <rPr>
        <u/>
        <sz val="12"/>
        <color theme="3"/>
        <rFont val="arial"/>
        <family val="2"/>
      </rPr>
      <t>Q8</t>
    </r>
    <r>
      <rPr>
        <sz val="12"/>
        <color theme="1"/>
        <rFont val="Arial"/>
        <family val="2"/>
      </rPr>
      <t xml:space="preserve"> and use the drop-down list to select the capability to which the role belongs.</t>
    </r>
  </si>
  <si>
    <r>
      <t xml:space="preserve">Go to Cell </t>
    </r>
    <r>
      <rPr>
        <u/>
        <sz val="12"/>
        <color theme="3"/>
        <rFont val="arial"/>
        <family val="2"/>
      </rPr>
      <t>O8</t>
    </r>
    <r>
      <rPr>
        <sz val="12"/>
        <color theme="1"/>
        <rFont val="Arial"/>
        <family val="2"/>
      </rPr>
      <t xml:space="preserve"> and use the drop-down list to select the role you wish to analyze.</t>
    </r>
  </si>
  <si>
    <t>Workforce Planning Template</t>
  </si>
  <si>
    <t xml:space="preserve"> Demand planning</t>
  </si>
  <si>
    <t>Budget tracking</t>
  </si>
  <si>
    <t>This sheet will be the source of information for the drop-down lists in the other sheets of this template. In this sheet, you'll enter the capabilities, subactivities, skills, and roles that are relevant to your organization.</t>
  </si>
  <si>
    <r>
      <t xml:space="preserve">BEFORE YOU BEGIN
</t>
    </r>
    <r>
      <rPr>
        <sz val="12"/>
        <color rgb="FF30206B"/>
        <rFont val="Arial"/>
        <family val="2"/>
      </rPr>
      <t>Note that yellow-shaded cells in the toolbox will require input either by typing in information or selecting options from drop-down lists.
Fields highlighted in red will automatically populate with results once you have filled in the required information in other cells. Do not edit these cells, as they contain formulas.</t>
    </r>
  </si>
  <si>
    <t>This table enables you to select your business's primary and secondary capabilities, providing a clear overview of the capabilities required for your business to run effectively. With this information, you can easily visualize and analyze all the functions of your business operations. This will help you make more informed decisions related to workforce planning.</t>
  </si>
  <si>
    <t>This section provides an overview of all the primary capabilities you selected. It comprises 10 tables and enables you to delve into each capability and select up to 10 subactivities and 50 skills for each of them. By breaking down your capabilities into manageable components, this section helps you gain a deeper understanding of your business operations to optimize them.</t>
  </si>
  <si>
    <t>In this section, you can review all the secondary capabilities you selected. The section contains six tables that allow you to explore each capability in detail and select up to 10 subactivities and 50 skills for each of them. By breaking down your secondary capabilities into manageable components, this section provides you with valuable insights into your business operations and enables you to optimize them.</t>
  </si>
  <si>
    <t>This sheet enables you to conduct a role analysis for up to 50 positions in your organization. For each role, identify the key focus areas, write a role description, list key performance indicators, and specify up to five essential skills.</t>
  </si>
  <si>
    <t>These tables enable demand planning for up to 20 roles across two types: shift- and hourly-based roles and project- and outcome-based roles. Use one table per role.</t>
  </si>
  <si>
    <r>
      <t xml:space="preserve">Go to Cell </t>
    </r>
    <r>
      <rPr>
        <u/>
        <sz val="12"/>
        <color theme="3"/>
        <rFont val="arial"/>
        <family val="2"/>
      </rPr>
      <t>P9</t>
    </r>
    <r>
      <rPr>
        <sz val="12"/>
        <color theme="1"/>
        <rFont val="Arial"/>
        <family val="2"/>
      </rPr>
      <t xml:space="preserve"> and select your starting month for demand planning by using the drop-down list. This choice will impact the entire sheet, displaying the 11 months following the selected month in all relevant cells.</t>
    </r>
  </si>
  <si>
    <r>
      <t xml:space="preserve">Go to Cell </t>
    </r>
    <r>
      <rPr>
        <u/>
        <sz val="12"/>
        <color theme="3"/>
        <rFont val="arial"/>
        <family val="2"/>
      </rPr>
      <t>AE5</t>
    </r>
    <r>
      <rPr>
        <sz val="12"/>
        <color theme="1"/>
        <rFont val="Arial"/>
        <family val="2"/>
      </rPr>
      <t xml:space="preserve"> to begin filling in the first of the demand requirements table.</t>
    </r>
  </si>
  <si>
    <r>
      <t xml:space="preserve">Go to Cell </t>
    </r>
    <r>
      <rPr>
        <u/>
        <sz val="12"/>
        <color theme="3"/>
        <rFont val="arial"/>
        <family val="2"/>
      </rPr>
      <t>AE9</t>
    </r>
    <r>
      <rPr>
        <sz val="12"/>
        <color theme="1"/>
        <rFont val="Arial"/>
        <family val="2"/>
      </rPr>
      <t xml:space="preserve"> and use the drop-down list to select the first role for which you will do demand planning.</t>
    </r>
  </si>
  <si>
    <r>
      <t xml:space="preserve">Go to Cells </t>
    </r>
    <r>
      <rPr>
        <u/>
        <sz val="12"/>
        <color theme="3"/>
        <rFont val="arial"/>
        <family val="2"/>
      </rPr>
      <t>AF9</t>
    </r>
    <r>
      <rPr>
        <sz val="12"/>
        <color theme="1"/>
        <rFont val="Arial"/>
        <family val="2"/>
      </rPr>
      <t xml:space="preserve"> and AG9 to enter the direct and indirect costs of a single employee for this role respectively. The total employee cost per full-time employee will be automatically calculated.</t>
    </r>
  </si>
  <si>
    <r>
      <t xml:space="preserve">Go to Cell </t>
    </r>
    <r>
      <rPr>
        <u/>
        <sz val="12"/>
        <color theme="3"/>
        <rFont val="arial"/>
        <family val="2"/>
      </rPr>
      <t>AV17</t>
    </r>
    <r>
      <rPr>
        <sz val="12"/>
        <color theme="1"/>
        <rFont val="Arial"/>
        <family val="2"/>
      </rPr>
      <t xml:space="preserve"> to review the total cost per period for your demand requirements for this role.</t>
    </r>
  </si>
  <si>
    <r>
      <t xml:space="preserve">Go to Cell </t>
    </r>
    <r>
      <rPr>
        <u/>
        <sz val="12"/>
        <color theme="3"/>
        <rFont val="arial"/>
        <family val="2"/>
      </rPr>
      <t>O30</t>
    </r>
    <r>
      <rPr>
        <sz val="12"/>
        <color theme="1"/>
        <rFont val="Arial"/>
        <family val="2"/>
      </rPr>
      <t xml:space="preserve"> to manually enter a breakdown of monthly budget information for any additional roles you wish to include in your total budget required for period calculations.</t>
    </r>
  </si>
  <si>
    <t xml:space="preserve">To analyze your business value chain,  list up to 10 primary capabilities and six secondary capabilities, and write a brief description of each. Then, list the subactivities and required skills for each capability. 
</t>
  </si>
  <si>
    <r>
      <t xml:space="preserve">Go to Cell </t>
    </r>
    <r>
      <rPr>
        <u/>
        <sz val="12"/>
        <color theme="3"/>
        <rFont val="arial"/>
        <family val="2"/>
      </rPr>
      <t>R5</t>
    </r>
    <r>
      <rPr>
        <sz val="12"/>
        <color theme="1"/>
        <rFont val="Arial"/>
        <family val="2"/>
      </rPr>
      <t xml:space="preserve"> to begin selecting your primary capabilities. Select up to 10 primary capabilities using the drop-down lists in Cells R5 to AA5. A primary capability in a business refers to the core skills and functions critical for its strategic objectives.</t>
    </r>
  </si>
  <si>
    <t>This resource provides tools for determining your talent demands and planning how to meet those needs. It offers a comprehensive range of functionalities for conducting capability and role analyses and demand planning, as well as a strong foundation for improving efficiency, effectiveness, and overall task completion.</t>
  </si>
  <si>
    <r>
      <t xml:space="preserve">Go to the </t>
    </r>
    <r>
      <rPr>
        <b/>
        <sz val="12"/>
        <color theme="1"/>
        <rFont val="Arial"/>
        <family val="2"/>
      </rPr>
      <t xml:space="preserve">Customizable Structure sheet </t>
    </r>
    <r>
      <rPr>
        <sz val="12"/>
        <color theme="1"/>
        <rFont val="Arial"/>
        <family val="2"/>
      </rPr>
      <t xml:space="preserve">and replace the terms with those relevant to your organization. </t>
    </r>
  </si>
  <si>
    <r>
      <t xml:space="preserve">Go to the </t>
    </r>
    <r>
      <rPr>
        <b/>
        <sz val="12"/>
        <color theme="1"/>
        <rFont val="Arial"/>
        <family val="2"/>
      </rPr>
      <t>Capability Analysis sheet</t>
    </r>
    <r>
      <rPr>
        <sz val="12"/>
        <color theme="1"/>
        <rFont val="Arial"/>
        <family val="2"/>
      </rPr>
      <t xml:space="preserve"> to create your company's business value chain overview and analyze your primary and secondary capabilities to get a comprehensive understanding of your organization's structure.</t>
    </r>
  </si>
  <si>
    <r>
      <t xml:space="preserve">Go to the </t>
    </r>
    <r>
      <rPr>
        <b/>
        <sz val="12"/>
        <color theme="1"/>
        <rFont val="Arial"/>
        <family val="2"/>
      </rPr>
      <t xml:space="preserve">Role Analysis sheet </t>
    </r>
    <r>
      <rPr>
        <sz val="12"/>
        <color theme="1"/>
        <rFont val="Arial"/>
        <family val="2"/>
      </rPr>
      <t xml:space="preserve">and complete the table to get an overview of roles, including required skills and key performance indicators. </t>
    </r>
  </si>
  <si>
    <r>
      <t xml:space="preserve">Go to the </t>
    </r>
    <r>
      <rPr>
        <b/>
        <sz val="12"/>
        <color theme="1"/>
        <rFont val="Arial"/>
        <family val="2"/>
      </rPr>
      <t xml:space="preserve">Demand Planning sheet </t>
    </r>
    <r>
      <rPr>
        <sz val="12"/>
        <color theme="1"/>
        <rFont val="Arial"/>
        <family val="2"/>
      </rPr>
      <t>and complete the demand planning process for your critical roles to prepare for upcoming talent requirements.</t>
    </r>
  </si>
  <si>
    <t>The text in the cells with a blue border is a placeholder. To tailor the information to your organization, modify the placeholders to reflect the relevant capabilities, subactivities, skills, and roles.  
You can add up to 16 capabilities and subactivities, 50 skills, and 50 roles. For instance, a capability could be HR operations, encompassing subactivities like HR administration and skills such as problem-solving and analytical skills, attention to detail and accuracy, and knowledge about HR policies.
Do not delete or edit cells that are grayed out.</t>
  </si>
  <si>
    <r>
      <rPr>
        <b/>
        <sz val="14"/>
        <color theme="1"/>
        <rFont val="Arial"/>
        <family val="2"/>
      </rPr>
      <t>ATTENTION</t>
    </r>
    <r>
      <rPr>
        <b/>
        <i/>
        <sz val="14"/>
        <color theme="1"/>
        <rFont val="Arial"/>
        <family val="2"/>
      </rPr>
      <t xml:space="preserve">
</t>
    </r>
    <r>
      <rPr>
        <sz val="14"/>
        <color theme="1"/>
        <rFont val="Arial"/>
        <family val="2"/>
      </rPr>
      <t>The cells in this sheet automatically populate the drop-down lists of the other three sheets of this template. Once you start inputting information in the other sheets, any changes you make to this sheet will not be reflected. You'll need to go to the drop-down lists in the other sheets and manually replace the old term with the new one.</t>
    </r>
  </si>
  <si>
    <r>
      <t xml:space="preserve">Go to Cell </t>
    </r>
    <r>
      <rPr>
        <u/>
        <sz val="12"/>
        <color theme="3"/>
        <rFont val="arial"/>
        <family val="2"/>
      </rPr>
      <t>O22</t>
    </r>
    <r>
      <rPr>
        <sz val="12"/>
        <color theme="1"/>
        <rFont val="Arial"/>
        <family val="2"/>
      </rPr>
      <t xml:space="preserve"> to see the primary capabilities table. In this section, you can input details for your primary capabilities. You will find 10 tables divided into three different sections: description, subactivities, and skills. Each table is named after a secondary capability from your business value chain overview with one capability per table. 		</t>
    </r>
  </si>
  <si>
    <r>
      <t xml:space="preserve">
Go to Cell </t>
    </r>
    <r>
      <rPr>
        <u/>
        <sz val="12"/>
        <color theme="3"/>
        <rFont val="arial"/>
        <family val="2"/>
      </rPr>
      <t>AF22</t>
    </r>
    <r>
      <rPr>
        <sz val="12"/>
        <color theme="1"/>
        <rFont val="Arial"/>
        <family val="2"/>
      </rPr>
      <t xml:space="preserve">. In this section, you can input details for your secondary capabilities. You will find six tables divided into three different sections: description, subactivities, and skills. Each table is named after a secondary capability from your business value chain overview with one capability per table.			
								</t>
    </r>
  </si>
  <si>
    <t>Use this section to list the quantifiable measures that are used to evaluate the role against specific objectives or goals to assess its effectiveness and impact and identify areas where improvements can be made.</t>
  </si>
  <si>
    <r>
      <t xml:space="preserve">Go to Cell </t>
    </r>
    <r>
      <rPr>
        <u/>
        <sz val="12"/>
        <color theme="3"/>
        <rFont val="arial"/>
        <family val="2"/>
      </rPr>
      <t>R10</t>
    </r>
    <r>
      <rPr>
        <sz val="12"/>
        <color theme="1"/>
        <rFont val="Arial"/>
        <family val="2"/>
      </rPr>
      <t xml:space="preserve"> to begin selecting your secondary capabilities. Select up to six secondary capabilities using the drop-down lists in Cells R10 to R18. A secondary capability involves complementary skills and functions that support but are not central to the strategic objectives of the business.</t>
    </r>
  </si>
  <si>
    <t>The information you input into the Demand Requirements tables will automatically populate the top part of the Total Budget Required for Period Table (Cells O10 to AB29). The yellow cells in the table (Cells O30 to AB60) do not have formulas and can be used to add information about the total budget for any additional roles you want to include, even if you haven't done demand planning for those roles.</t>
  </si>
  <si>
    <r>
      <t xml:space="preserve">Go to Cell </t>
    </r>
    <r>
      <rPr>
        <u/>
        <sz val="12"/>
        <color theme="3"/>
        <rFont val="arial"/>
        <family val="2"/>
      </rPr>
      <t>AC8</t>
    </r>
    <r>
      <rPr>
        <sz val="12"/>
        <color theme="1"/>
        <rFont val="Arial"/>
        <family val="2"/>
      </rPr>
      <t xml:space="preserve"> and write down the role description.</t>
    </r>
  </si>
  <si>
    <r>
      <t xml:space="preserve">Go to Cell </t>
    </r>
    <r>
      <rPr>
        <u/>
        <sz val="12"/>
        <color theme="3"/>
        <rFont val="arial"/>
        <family val="2"/>
      </rPr>
      <t>AF7</t>
    </r>
    <r>
      <rPr>
        <sz val="12"/>
        <color theme="3"/>
        <rFont val="Arial"/>
        <family val="2"/>
      </rPr>
      <t xml:space="preserve"> </t>
    </r>
    <r>
      <rPr>
        <sz val="12"/>
        <color theme="1"/>
        <rFont val="Arial"/>
        <family val="2"/>
      </rPr>
      <t>and select the role type by using the drop-down list. The demand requirements criteria will autopopulate based on your selection, along with the relevant formulas. The criteria for project- and outcome-based roles are less extensive.</t>
    </r>
  </si>
  <si>
    <r>
      <t xml:space="preserve">Go to Cell </t>
    </r>
    <r>
      <rPr>
        <u/>
        <sz val="12"/>
        <color theme="3"/>
        <rFont val="arial"/>
        <family val="2"/>
      </rPr>
      <t>AJ9</t>
    </r>
    <r>
      <rPr>
        <sz val="12"/>
        <color theme="1"/>
        <rFont val="Arial"/>
        <family val="2"/>
      </rPr>
      <t xml:space="preserve"> to start filling in the yellow-highlighted cells with the required information for each item listed in the criteria column. The cells highlighted in red will autopopulate with the relevant information once you have entered the necessary data.</t>
    </r>
  </si>
  <si>
    <r>
      <t xml:space="preserve">Go to Cell </t>
    </r>
    <r>
      <rPr>
        <u/>
        <sz val="12"/>
        <color theme="3"/>
        <rFont val="arial"/>
        <family val="2"/>
      </rPr>
      <t>O5</t>
    </r>
    <r>
      <rPr>
        <sz val="12"/>
        <color theme="1"/>
        <rFont val="Arial"/>
        <family val="2"/>
      </rPr>
      <t xml:space="preserve"> to view the total budget required for the period for each role for which you have completed the demand requirements table. Review the table to see a monthly cost breakdown for each role to meet internal talent demand during the evaluated time period.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</si>
</sst>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0"/>
    <numFmt numFmtId="165" formatCode="[$$-409]#,##0.00"/>
  </numFmts>
  <fonts count="80">
    <font>
      <sz val="11"/>
      <color rgb="FF31216B"/>
      <name val="arial"/>
      <family val="2"/>
    </font>
    <font>
      <sz val="12"/>
      <color theme="1"/>
      <name val="Calibri"/>
      <family val="2"/>
      <scheme val="minor"/>
    </font>
    <font>
      <sz val="12"/>
      <color theme="1"/>
      <name val="Calibri"/>
      <family val="2"/>
      <scheme val="minor"/>
    </font>
    <font>
      <b/>
      <sz val="11"/>
      <color theme="3"/>
      <name val="Calibri"/>
      <family val="2"/>
      <scheme val="minor"/>
    </font>
    <font>
      <sz val="12"/>
      <color theme="0"/>
      <name val="Calibri"/>
      <family val="2"/>
      <scheme val="minor"/>
    </font>
    <font>
      <sz val="11"/>
      <color theme="1"/>
      <name val="Arial"/>
      <family val="2"/>
    </font>
    <font>
      <b/>
      <sz val="12"/>
      <color rgb="FF00A0AF"/>
      <name val="Arial"/>
      <family val="2"/>
    </font>
    <font>
      <b/>
      <sz val="12"/>
      <color theme="9"/>
      <name val="Arial"/>
      <family val="2"/>
    </font>
    <font>
      <b/>
      <sz val="12"/>
      <color theme="7"/>
      <name val="Calibri"/>
      <family val="2"/>
      <scheme val="minor"/>
    </font>
    <font>
      <i/>
      <sz val="11"/>
      <color theme="1"/>
      <name val="Arial"/>
      <family val="2"/>
    </font>
    <font>
      <i/>
      <sz val="13"/>
      <color theme="1"/>
      <name val="Arial"/>
      <family val="2"/>
    </font>
    <font>
      <b/>
      <sz val="25"/>
      <color theme="1"/>
      <name val="Arial"/>
      <family val="2"/>
    </font>
    <font>
      <b/>
      <sz val="16"/>
      <color theme="1"/>
      <name val="Arial"/>
      <family val="2"/>
    </font>
    <font>
      <b/>
      <sz val="13"/>
      <color theme="1"/>
      <name val="Arial"/>
      <family val="2"/>
    </font>
    <font>
      <b/>
      <sz val="16"/>
      <color theme="0"/>
      <name val="Arial"/>
      <family val="2"/>
    </font>
    <font>
      <b/>
      <sz val="12"/>
      <color theme="8"/>
      <name val="Calibri"/>
      <family val="2"/>
      <scheme val="minor"/>
    </font>
    <font>
      <sz val="12"/>
      <color theme="9"/>
      <name val="Calibri"/>
      <family val="2"/>
      <scheme val="minor"/>
    </font>
    <font>
      <sz val="11"/>
      <color theme="8"/>
      <name val="Arial"/>
      <family val="2"/>
    </font>
    <font>
      <b/>
      <sz val="11"/>
      <color theme="1"/>
      <name val="Arial"/>
      <family val="2"/>
    </font>
    <font>
      <b/>
      <sz val="20"/>
      <color theme="0"/>
      <name val="Arial"/>
      <family val="2"/>
    </font>
    <font>
      <sz val="12"/>
      <color rgb="FF30206B"/>
      <name val="Arial"/>
      <family val="2"/>
    </font>
    <font>
      <sz val="12"/>
      <color theme="1"/>
      <name val="Arial"/>
      <family val="2"/>
    </font>
    <font>
      <b/>
      <sz val="24"/>
      <color rgb="FF002060"/>
      <name val="Arial"/>
      <family val="2"/>
    </font>
    <font>
      <b/>
      <sz val="36"/>
      <color rgb="FF002060"/>
      <name val="Arial"/>
      <family val="2"/>
    </font>
    <font>
      <b/>
      <sz val="12"/>
      <color rgb="FF002060"/>
      <name val="Arial"/>
      <family val="2"/>
    </font>
    <font>
      <b/>
      <sz val="14"/>
      <color theme="1"/>
      <name val="Arial"/>
      <family val="2"/>
    </font>
    <font>
      <b/>
      <sz val="12"/>
      <color theme="1"/>
      <name val="Arial"/>
      <family val="2"/>
    </font>
    <font>
      <b/>
      <sz val="14"/>
      <color theme="0"/>
      <name val="Arial"/>
      <family val="2"/>
    </font>
    <font>
      <sz val="14"/>
      <color theme="0"/>
      <name val="Arial"/>
      <family val="2"/>
    </font>
    <font>
      <b/>
      <sz val="12"/>
      <color theme="1"/>
      <name val="Calibri"/>
      <family val="2"/>
      <scheme val="minor"/>
    </font>
    <font>
      <sz val="8"/>
      <color theme="1"/>
      <name val="Arial"/>
      <family val="2"/>
    </font>
    <font>
      <b/>
      <sz val="13"/>
      <color theme="0"/>
      <name val="Arial"/>
      <family val="2"/>
    </font>
    <font>
      <b/>
      <sz val="11"/>
      <color rgb="FF31216B"/>
      <name val="arial"/>
      <family val="2"/>
    </font>
    <font>
      <b/>
      <sz val="14"/>
      <color rgb="FF31216B"/>
      <name val="arial"/>
      <family val="2"/>
    </font>
    <font>
      <b/>
      <sz val="13"/>
      <color rgb="FF31216B"/>
      <name val="arial"/>
      <family val="2"/>
    </font>
    <font>
      <sz val="11"/>
      <color theme="0" tint="-0.249977111117893"/>
      <name val="arial"/>
      <family val="2"/>
    </font>
    <font>
      <b/>
      <sz val="14"/>
      <color rgb="FF002060"/>
      <name val="Arial"/>
      <family val="2"/>
    </font>
    <font>
      <sz val="16"/>
      <color rgb="FF002060"/>
      <name val="Arial"/>
      <family val="2"/>
    </font>
    <font>
      <b/>
      <sz val="20"/>
      <color theme="1"/>
      <name val="Arial"/>
      <family val="2"/>
    </font>
    <font>
      <b/>
      <sz val="24"/>
      <color theme="0"/>
      <name val="Arial"/>
      <family val="2"/>
    </font>
    <font>
      <sz val="16"/>
      <color rgb="FF31216B"/>
      <name val="arial"/>
      <family val="2"/>
    </font>
    <font>
      <sz val="8"/>
      <name val="arial"/>
      <family val="2"/>
    </font>
    <font>
      <sz val="16"/>
      <color theme="1"/>
      <name val="Arial"/>
      <family val="2"/>
    </font>
    <font>
      <b/>
      <sz val="20"/>
      <color rgb="FF31216B"/>
      <name val="arial"/>
      <family val="2"/>
    </font>
    <font>
      <sz val="12"/>
      <color rgb="FF31216B"/>
      <name val="arial"/>
      <family val="2"/>
    </font>
    <font>
      <b/>
      <sz val="12"/>
      <color rgb="FF31216B"/>
      <name val="arial"/>
      <family val="2"/>
    </font>
    <font>
      <b/>
      <sz val="10"/>
      <color rgb="FF31216B"/>
      <name val="arial"/>
      <family val="2"/>
    </font>
    <font>
      <i/>
      <sz val="16"/>
      <color rgb="FF31216B"/>
      <name val="arial"/>
      <family val="2"/>
    </font>
    <font>
      <sz val="11"/>
      <color rgb="FF30206B"/>
      <name val="Arial"/>
      <family val="2"/>
    </font>
    <font>
      <b/>
      <sz val="25"/>
      <color rgb="FF30206B"/>
      <name val="Arial"/>
      <family val="2"/>
    </font>
    <font>
      <b/>
      <sz val="14"/>
      <color rgb="FF30206B"/>
      <name val="Arial"/>
      <family val="2"/>
    </font>
    <font>
      <sz val="16"/>
      <color rgb="FF30206B"/>
      <name val="Arial"/>
      <family val="2"/>
    </font>
    <font>
      <b/>
      <sz val="16"/>
      <color rgb="FF30206B"/>
      <name val="Arial"/>
      <family val="2"/>
    </font>
    <font>
      <b/>
      <sz val="14"/>
      <color rgb="FFFFFFFF"/>
      <name val="Arial"/>
      <family val="2"/>
    </font>
    <font>
      <b/>
      <sz val="12"/>
      <color rgb="FF30206B"/>
      <name val="Arial"/>
      <family val="2"/>
    </font>
    <font>
      <b/>
      <i/>
      <sz val="14"/>
      <color theme="1"/>
      <name val="Arial"/>
      <family val="2"/>
    </font>
    <font>
      <b/>
      <i/>
      <sz val="14"/>
      <color rgb="FF31216B"/>
      <name val="arial"/>
      <family val="2"/>
    </font>
    <font>
      <b/>
      <i/>
      <sz val="18"/>
      <color theme="0"/>
      <name val="arial"/>
      <family val="2"/>
    </font>
    <font>
      <b/>
      <sz val="11"/>
      <color theme="0"/>
      <name val="arial"/>
      <family val="2"/>
    </font>
    <font>
      <b/>
      <i/>
      <sz val="16"/>
      <color rgb="FF31216B"/>
      <name val="arial"/>
      <family val="2"/>
    </font>
    <font>
      <sz val="11"/>
      <color theme="1" tint="0.59999389629810485"/>
      <name val="arial"/>
      <family val="2"/>
    </font>
    <font>
      <sz val="14"/>
      <color theme="1"/>
      <name val="Arial"/>
      <family val="2"/>
    </font>
    <font>
      <i/>
      <sz val="11"/>
      <color rgb="FF31216B"/>
      <name val="arial"/>
      <family val="2"/>
    </font>
    <font>
      <i/>
      <sz val="14"/>
      <color theme="1"/>
      <name val="Arial"/>
      <family val="2"/>
    </font>
    <font>
      <sz val="14"/>
      <color rgb="FF30206B"/>
      <name val="Arial"/>
      <family val="2"/>
    </font>
    <font>
      <b/>
      <i/>
      <sz val="18"/>
      <color theme="1"/>
      <name val="Arial"/>
      <family val="2"/>
    </font>
    <font>
      <sz val="18"/>
      <color rgb="FF31216B"/>
      <name val="Arial"/>
      <family val="2"/>
    </font>
    <font>
      <b/>
      <sz val="24"/>
      <color rgb="FFFFFFFF"/>
      <name val="Arial"/>
      <family val="2"/>
    </font>
    <font>
      <b/>
      <i/>
      <sz val="16"/>
      <color rgb="FF30206B"/>
      <name val="Arial"/>
      <family val="2"/>
    </font>
    <font>
      <u/>
      <sz val="11"/>
      <color theme="10"/>
      <name val="arial"/>
      <family val="2"/>
    </font>
    <font>
      <sz val="11"/>
      <color theme="10"/>
      <name val="arial"/>
      <family val="2"/>
    </font>
    <font>
      <u/>
      <sz val="12"/>
      <color theme="3"/>
      <name val="arial"/>
      <family val="2"/>
    </font>
    <font>
      <b/>
      <sz val="30"/>
      <color theme="1"/>
      <name val="Arial"/>
      <family val="2"/>
    </font>
    <font>
      <b/>
      <sz val="30"/>
      <color rgb="FF30206B"/>
      <name val="Arial"/>
      <family val="2"/>
    </font>
    <font>
      <b/>
      <sz val="18"/>
      <color theme="1"/>
      <name val="arial"/>
      <family val="2"/>
    </font>
    <font>
      <b/>
      <i/>
      <sz val="16"/>
      <color theme="1"/>
      <name val="Arial"/>
      <family val="2"/>
    </font>
    <font>
      <sz val="12"/>
      <color theme="3"/>
      <name val="Arial"/>
      <family val="2"/>
    </font>
    <font>
      <i/>
      <sz val="12"/>
      <color theme="1"/>
      <name val="Arial Italic"/>
    </font>
    <font>
      <i/>
      <sz val="12"/>
      <color theme="5"/>
      <name val="Arial Italic"/>
    </font>
    <font>
      <b/>
      <sz val="72"/>
      <color theme="1"/>
      <name val="Arial"/>
      <family val="2"/>
    </font>
  </fonts>
  <fills count="39">
    <fill>
      <patternFill patternType="none"/>
    </fill>
    <fill>
      <patternFill patternType="gray125"/>
    </fill>
    <fill>
      <patternFill patternType="solid">
        <fgColor rgb="FFF2F2F2"/>
      </patternFill>
    </fill>
    <fill>
      <patternFill patternType="solid">
        <fgColor theme="4"/>
      </patternFill>
    </fill>
    <fill>
      <patternFill patternType="solid">
        <fgColor theme="5"/>
      </patternFill>
    </fill>
    <fill>
      <patternFill patternType="solid">
        <fgColor theme="7"/>
      </patternFill>
    </fill>
    <fill>
      <patternFill patternType="solid">
        <fgColor rgb="FFFFEBED"/>
      </patternFill>
    </fill>
    <fill>
      <patternFill patternType="solid">
        <fgColor rgb="FFC5EDEC"/>
      </patternFill>
    </fill>
    <fill>
      <patternFill patternType="solid">
        <fgColor rgb="FFFFE9BF"/>
      </patternFill>
    </fill>
    <fill>
      <patternFill patternType="solid">
        <fgColor theme="1"/>
      </patternFill>
    </fill>
    <fill>
      <patternFill patternType="solid">
        <fgColor theme="3"/>
      </patternFill>
    </fill>
    <fill>
      <patternFill patternType="solid">
        <fgColor rgb="FFFDDECF"/>
      </patternFill>
    </fill>
    <fill>
      <patternFill patternType="solid">
        <fgColor theme="1"/>
        <bgColor rgb="FF002060"/>
      </patternFill>
    </fill>
    <fill>
      <patternFill patternType="solid">
        <fgColor theme="1"/>
        <bgColor indexed="64"/>
      </patternFill>
    </fill>
    <fill>
      <patternFill patternType="solid">
        <fgColor theme="0" tint="-4.9989318521683403E-2"/>
        <bgColor rgb="FFE9FAFF"/>
      </patternFill>
    </fill>
    <fill>
      <patternFill patternType="solid">
        <fgColor theme="4" tint="0.39997558519241921"/>
        <bgColor indexed="65"/>
      </patternFill>
    </fill>
    <fill>
      <patternFill patternType="solid">
        <fgColor theme="5" tint="0.79998168889431442"/>
        <bgColor indexed="65"/>
      </patternFill>
    </fill>
    <fill>
      <patternFill patternType="solid">
        <fgColor theme="0" tint="-0.249977111117893"/>
        <bgColor indexed="64"/>
      </patternFill>
    </fill>
    <fill>
      <patternFill patternType="solid">
        <fgColor theme="4" tint="0.79998168889431442"/>
        <bgColor indexed="65"/>
      </patternFill>
    </fill>
    <fill>
      <patternFill patternType="solid">
        <fgColor theme="0" tint="-4.9989318521683403E-2"/>
        <bgColor indexed="64"/>
      </patternFill>
    </fill>
    <fill>
      <patternFill patternType="solid">
        <fgColor rgb="FFD9F7FF"/>
        <bgColor indexed="64"/>
      </patternFill>
    </fill>
    <fill>
      <patternFill patternType="solid">
        <fgColor theme="0"/>
        <bgColor indexed="64"/>
      </patternFill>
    </fill>
    <fill>
      <patternFill patternType="solid">
        <fgColor rgb="FF30206B"/>
        <bgColor rgb="FF000000"/>
      </patternFill>
    </fill>
    <fill>
      <patternFill patternType="solid">
        <fgColor rgb="FF30206B"/>
        <bgColor rgb="FF002060"/>
      </patternFill>
    </fill>
    <fill>
      <patternFill patternType="solid">
        <fgColor rgb="FFF2F2F2"/>
        <bgColor rgb="FFE9FAFF"/>
      </patternFill>
    </fill>
    <fill>
      <patternFill patternType="solid">
        <fgColor theme="3"/>
        <bgColor indexed="64"/>
      </patternFill>
    </fill>
    <fill>
      <patternFill patternType="solid">
        <fgColor rgb="FFDFDEFF"/>
        <bgColor indexed="64"/>
      </patternFill>
    </fill>
    <fill>
      <patternFill patternType="solid">
        <fgColor rgb="FFDAF7FF"/>
        <bgColor indexed="64"/>
      </patternFill>
    </fill>
    <fill>
      <patternFill patternType="solid">
        <fgColor theme="2"/>
        <bgColor indexed="64"/>
      </patternFill>
    </fill>
    <fill>
      <patternFill patternType="solid">
        <fgColor theme="2"/>
        <bgColor rgb="FFE9FAFF"/>
      </patternFill>
    </fill>
    <fill>
      <patternFill patternType="solid">
        <fgColor theme="9" tint="0.79998168889431442"/>
        <bgColor rgb="FFE9FAFF"/>
      </patternFill>
    </fill>
    <fill>
      <patternFill patternType="solid">
        <fgColor rgb="FFFAD3D6"/>
        <bgColor rgb="FFE9FAFF"/>
      </patternFill>
    </fill>
    <fill>
      <patternFill patternType="solid">
        <fgColor theme="2"/>
        <bgColor rgb="FF000000"/>
      </patternFill>
    </fill>
    <fill>
      <patternFill patternType="solid">
        <fgColor theme="4"/>
        <bgColor rgb="FF000000"/>
      </patternFill>
    </fill>
    <fill>
      <patternFill patternType="solid">
        <fgColor rgb="FFDFDEFF"/>
        <bgColor rgb="FF000000"/>
      </patternFill>
    </fill>
    <fill>
      <patternFill patternType="solid">
        <fgColor rgb="FFBEBEFF"/>
        <bgColor rgb="FF000000"/>
      </patternFill>
    </fill>
    <fill>
      <patternFill patternType="lightUp">
        <fgColor theme="0" tint="-0.499984740745262"/>
        <bgColor indexed="65"/>
      </patternFill>
    </fill>
    <fill>
      <patternFill patternType="solid">
        <fgColor rgb="FFE0DEFF"/>
        <bgColor indexed="64"/>
      </patternFill>
    </fill>
    <fill>
      <patternFill patternType="solid">
        <fgColor rgb="FFF2F2F2"/>
        <bgColor rgb="FF000000"/>
      </patternFill>
    </fill>
  </fills>
  <borders count="22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ck">
        <color theme="1"/>
      </left>
      <right style="thick">
        <color theme="1"/>
      </right>
      <top style="thick">
        <color theme="1"/>
      </top>
      <bottom style="thick">
        <color theme="1"/>
      </bottom>
      <diagonal/>
    </border>
    <border>
      <left style="medium">
        <color theme="7"/>
      </left>
      <right style="medium">
        <color theme="7"/>
      </right>
      <top style="medium">
        <color theme="7"/>
      </top>
      <bottom style="medium">
        <color theme="7"/>
      </bottom>
      <diagonal/>
    </border>
    <border>
      <left style="medium">
        <color theme="5"/>
      </left>
      <right style="medium">
        <color theme="5"/>
      </right>
      <top style="medium">
        <color theme="5"/>
      </top>
      <bottom style="medium">
        <color theme="5"/>
      </bottom>
      <diagonal/>
    </border>
    <border>
      <left style="medium">
        <color theme="3"/>
      </left>
      <right style="medium">
        <color theme="3"/>
      </right>
      <top style="medium">
        <color theme="3"/>
      </top>
      <bottom style="medium">
        <color theme="3"/>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top/>
      <bottom style="medium">
        <color theme="1"/>
      </bottom>
      <diagonal/>
    </border>
    <border>
      <left/>
      <right style="medium">
        <color theme="1"/>
      </right>
      <top/>
      <bottom style="medium">
        <color theme="1"/>
      </bottom>
      <diagonal/>
    </border>
    <border>
      <left style="medium">
        <color theme="1"/>
      </left>
      <right/>
      <top/>
      <bottom style="thin">
        <color theme="1"/>
      </bottom>
      <diagonal/>
    </border>
    <border>
      <left/>
      <right style="medium">
        <color theme="1"/>
      </right>
      <top/>
      <bottom style="thin">
        <color theme="1"/>
      </bottom>
      <diagonal/>
    </border>
    <border>
      <left style="medium">
        <color theme="1"/>
      </left>
      <right/>
      <top style="thin">
        <color theme="1"/>
      </top>
      <bottom style="thin">
        <color theme="1"/>
      </bottom>
      <diagonal/>
    </border>
    <border>
      <left/>
      <right style="medium">
        <color theme="1"/>
      </right>
      <top style="thin">
        <color theme="1"/>
      </top>
      <bottom style="thin">
        <color theme="1"/>
      </bottom>
      <diagonal/>
    </border>
    <border>
      <left/>
      <right/>
      <top/>
      <bottom style="thin">
        <color theme="1"/>
      </bottom>
      <diagonal/>
    </border>
    <border>
      <left/>
      <right/>
      <top style="thin">
        <color theme="1"/>
      </top>
      <bottom/>
      <diagonal/>
    </border>
    <border>
      <left style="thin">
        <color theme="1"/>
      </left>
      <right/>
      <top/>
      <bottom/>
      <diagonal/>
    </border>
    <border>
      <left/>
      <right style="thin">
        <color theme="1"/>
      </right>
      <top/>
      <bottom/>
      <diagonal/>
    </border>
    <border>
      <left/>
      <right style="thin">
        <color theme="1"/>
      </right>
      <top/>
      <bottom style="thin">
        <color theme="1"/>
      </bottom>
      <diagonal/>
    </border>
    <border>
      <left style="thin">
        <color theme="1"/>
      </left>
      <right/>
      <top/>
      <bottom style="thin">
        <color theme="1"/>
      </bottom>
      <diagonal/>
    </border>
    <border>
      <left style="thin">
        <color theme="1"/>
      </left>
      <right/>
      <top style="thin">
        <color theme="1"/>
      </top>
      <bottom/>
      <diagonal/>
    </border>
    <border>
      <left style="thin">
        <color theme="1"/>
      </left>
      <right style="thin">
        <color theme="1"/>
      </right>
      <top style="thin">
        <color theme="1"/>
      </top>
      <bottom style="thin">
        <color theme="1"/>
      </bottom>
      <diagonal/>
    </border>
    <border>
      <left/>
      <right style="thin">
        <color theme="1"/>
      </right>
      <top style="thin">
        <color theme="1"/>
      </top>
      <bottom/>
      <diagonal/>
    </border>
    <border>
      <left style="thin">
        <color theme="1"/>
      </left>
      <right style="thin">
        <color theme="1"/>
      </right>
      <top style="thin">
        <color theme="1"/>
      </top>
      <bottom/>
      <diagonal/>
    </border>
    <border>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theme="1"/>
      </left>
      <right/>
      <top/>
      <bottom/>
      <diagonal/>
    </border>
    <border>
      <left/>
      <right/>
      <top style="medium">
        <color theme="1"/>
      </top>
      <bottom/>
      <diagonal/>
    </border>
    <border>
      <left/>
      <right style="medium">
        <color theme="1"/>
      </right>
      <top/>
      <bottom/>
      <diagonal/>
    </border>
    <border>
      <left/>
      <right/>
      <top/>
      <bottom style="medium">
        <color theme="1"/>
      </bottom>
      <diagonal/>
    </border>
    <border>
      <left/>
      <right style="medium">
        <color theme="1"/>
      </right>
      <top style="medium">
        <color theme="1"/>
      </top>
      <bottom/>
      <diagonal/>
    </border>
    <border>
      <left style="medium">
        <color theme="1"/>
      </left>
      <right/>
      <top style="medium">
        <color theme="1"/>
      </top>
      <bottom/>
      <diagonal/>
    </border>
    <border>
      <left/>
      <right/>
      <top style="thin">
        <color theme="1"/>
      </top>
      <bottom style="thin">
        <color theme="1"/>
      </bottom>
      <diagonal/>
    </border>
    <border>
      <left style="thin">
        <color theme="1"/>
      </left>
      <right style="thin">
        <color theme="1"/>
      </right>
      <top/>
      <bottom/>
      <diagonal/>
    </border>
    <border>
      <left/>
      <right/>
      <top style="medium">
        <color theme="1"/>
      </top>
      <bottom style="medium">
        <color theme="1"/>
      </bottom>
      <diagonal/>
    </border>
    <border>
      <left/>
      <right/>
      <top style="medium">
        <color theme="1"/>
      </top>
      <bottom style="thin">
        <color theme="1"/>
      </bottom>
      <diagonal/>
    </border>
    <border>
      <left style="medium">
        <color theme="1"/>
      </left>
      <right/>
      <top style="thin">
        <color theme="1"/>
      </top>
      <bottom/>
      <diagonal/>
    </border>
    <border>
      <left/>
      <right style="medium">
        <color theme="1"/>
      </right>
      <top style="thin">
        <color theme="1"/>
      </top>
      <bottom/>
      <diagonal/>
    </border>
    <border>
      <left style="thin">
        <color theme="1"/>
      </left>
      <right style="thin">
        <color theme="1"/>
      </right>
      <top/>
      <bottom style="thin">
        <color theme="1"/>
      </bottom>
      <diagonal/>
    </border>
    <border>
      <left/>
      <right/>
      <top/>
      <bottom style="thin">
        <color rgb="FF002060"/>
      </bottom>
      <diagonal/>
    </border>
    <border>
      <left/>
      <right/>
      <top style="thin">
        <color rgb="FF002060"/>
      </top>
      <bottom style="thin">
        <color rgb="FF002060"/>
      </bottom>
      <diagonal/>
    </border>
    <border>
      <left/>
      <right/>
      <top style="thin">
        <color rgb="FF002060"/>
      </top>
      <bottom/>
      <diagonal/>
    </border>
    <border>
      <left style="thin">
        <color rgb="FF002060"/>
      </left>
      <right/>
      <top style="thin">
        <color rgb="FF002060"/>
      </top>
      <bottom/>
      <diagonal/>
    </border>
    <border>
      <left/>
      <right style="thin">
        <color rgb="FF002060"/>
      </right>
      <top style="thin">
        <color rgb="FF002060"/>
      </top>
      <bottom/>
      <diagonal/>
    </border>
    <border>
      <left style="thin">
        <color rgb="FF002060"/>
      </left>
      <right/>
      <top/>
      <bottom style="thin">
        <color rgb="FF002060"/>
      </bottom>
      <diagonal/>
    </border>
    <border>
      <left/>
      <right style="thin">
        <color rgb="FF002060"/>
      </right>
      <top/>
      <bottom style="thin">
        <color rgb="FF002060"/>
      </bottom>
      <diagonal/>
    </border>
    <border>
      <left style="thin">
        <color rgb="FF002060"/>
      </left>
      <right/>
      <top style="thin">
        <color rgb="FF002060"/>
      </top>
      <bottom style="thin">
        <color rgb="FF002060"/>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diagonal/>
    </border>
    <border>
      <left style="thin">
        <color theme="1"/>
      </left>
      <right style="medium">
        <color theme="1"/>
      </right>
      <top style="thin">
        <color theme="1"/>
      </top>
      <bottom/>
      <diagonal/>
    </border>
    <border>
      <left style="thin">
        <color theme="1"/>
      </left>
      <right style="medium">
        <color theme="1"/>
      </right>
      <top/>
      <bottom/>
      <diagonal/>
    </border>
    <border>
      <left style="medium">
        <color theme="1"/>
      </left>
      <right/>
      <top style="medium">
        <color theme="1"/>
      </top>
      <bottom style="thin">
        <color theme="1"/>
      </bottom>
      <diagonal/>
    </border>
    <border>
      <left/>
      <right style="medium">
        <color theme="1"/>
      </right>
      <top style="medium">
        <color theme="1"/>
      </top>
      <bottom style="thin">
        <color theme="1"/>
      </bottom>
      <diagonal/>
    </border>
    <border>
      <left style="medium">
        <color theme="1"/>
      </left>
      <right style="thin">
        <color rgb="FFCACFE6"/>
      </right>
      <top style="thin">
        <color rgb="FFCACFE6"/>
      </top>
      <bottom style="thin">
        <color rgb="FFCACFE6"/>
      </bottom>
      <diagonal/>
    </border>
    <border>
      <left style="thin">
        <color rgb="FFCACFE6"/>
      </left>
      <right style="thin">
        <color rgb="FFCACFE6"/>
      </right>
      <top style="thin">
        <color rgb="FFCACFE6"/>
      </top>
      <bottom style="thin">
        <color rgb="FFCACFE6"/>
      </bottom>
      <diagonal/>
    </border>
    <border>
      <left style="thin">
        <color rgb="FFCACFE6"/>
      </left>
      <right style="medium">
        <color theme="1"/>
      </right>
      <top style="thin">
        <color rgb="FFCACFE6"/>
      </top>
      <bottom style="thin">
        <color rgb="FFCACFE6"/>
      </bottom>
      <diagonal/>
    </border>
    <border>
      <left style="thin">
        <color rgb="FFCACFE6"/>
      </left>
      <right style="thin">
        <color rgb="FFCACFE6"/>
      </right>
      <top style="thin">
        <color rgb="FFCACFE6"/>
      </top>
      <bottom style="medium">
        <color theme="1"/>
      </bottom>
      <diagonal/>
    </border>
    <border>
      <left style="thin">
        <color rgb="FFCACFE6"/>
      </left>
      <right style="medium">
        <color theme="1"/>
      </right>
      <top style="thin">
        <color rgb="FFCACFE6"/>
      </top>
      <bottom style="medium">
        <color theme="1"/>
      </bottom>
      <diagonal/>
    </border>
    <border>
      <left/>
      <right style="thin">
        <color indexed="64"/>
      </right>
      <top/>
      <bottom/>
      <diagonal/>
    </border>
    <border>
      <left style="thin">
        <color indexed="64"/>
      </left>
      <right/>
      <top/>
      <bottom/>
      <diagonal/>
    </border>
    <border>
      <left/>
      <right/>
      <top/>
      <bottom style="thin">
        <color indexed="64"/>
      </bottom>
      <diagonal/>
    </border>
    <border>
      <left style="medium">
        <color rgb="FF30206B"/>
      </left>
      <right/>
      <top style="medium">
        <color rgb="FF30206B"/>
      </top>
      <bottom style="medium">
        <color rgb="FF30206B"/>
      </bottom>
      <diagonal/>
    </border>
    <border>
      <left/>
      <right/>
      <top style="medium">
        <color rgb="FF30206B"/>
      </top>
      <bottom style="medium">
        <color rgb="FF30206B"/>
      </bottom>
      <diagonal/>
    </border>
    <border>
      <left/>
      <right style="medium">
        <color rgb="FF30206B"/>
      </right>
      <top style="medium">
        <color rgb="FF30206B"/>
      </top>
      <bottom style="medium">
        <color rgb="FF30206B"/>
      </bottom>
      <diagonal/>
    </border>
    <border>
      <left style="medium">
        <color rgb="FF30206B"/>
      </left>
      <right/>
      <top style="medium">
        <color rgb="FF30206B"/>
      </top>
      <bottom/>
      <diagonal/>
    </border>
    <border>
      <left/>
      <right/>
      <top style="medium">
        <color rgb="FF30206B"/>
      </top>
      <bottom/>
      <diagonal/>
    </border>
    <border>
      <left style="medium">
        <color rgb="FF30206B"/>
      </left>
      <right/>
      <top/>
      <bottom style="thin">
        <color rgb="FF30206B"/>
      </bottom>
      <diagonal/>
    </border>
    <border>
      <left/>
      <right/>
      <top/>
      <bottom style="thin">
        <color rgb="FF30206B"/>
      </bottom>
      <diagonal/>
    </border>
    <border>
      <left/>
      <right style="medium">
        <color rgb="FF30206B"/>
      </right>
      <top style="medium">
        <color rgb="FF30206B"/>
      </top>
      <bottom/>
      <diagonal/>
    </border>
    <border>
      <left/>
      <right style="medium">
        <color rgb="FF30206B"/>
      </right>
      <top/>
      <bottom style="thin">
        <color rgb="FF30206B"/>
      </bottom>
      <diagonal/>
    </border>
    <border>
      <left style="medium">
        <color rgb="FF30206B"/>
      </left>
      <right/>
      <top style="thin">
        <color rgb="FF30206B"/>
      </top>
      <bottom/>
      <diagonal/>
    </border>
    <border>
      <left/>
      <right/>
      <top style="thin">
        <color rgb="FF30206B"/>
      </top>
      <bottom/>
      <diagonal/>
    </border>
    <border>
      <left/>
      <right style="medium">
        <color rgb="FF30206B"/>
      </right>
      <top style="thin">
        <color rgb="FF30206B"/>
      </top>
      <bottom/>
      <diagonal/>
    </border>
    <border>
      <left style="medium">
        <color rgb="FF30206B"/>
      </left>
      <right/>
      <top/>
      <bottom style="medium">
        <color rgb="FF30206B"/>
      </bottom>
      <diagonal/>
    </border>
    <border>
      <left/>
      <right/>
      <top/>
      <bottom style="medium">
        <color rgb="FF30206B"/>
      </bottom>
      <diagonal/>
    </border>
    <border>
      <left/>
      <right style="medium">
        <color rgb="FF30206B"/>
      </right>
      <top/>
      <bottom style="medium">
        <color rgb="FF30206B"/>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rgb="FF002060"/>
      </left>
      <right/>
      <top/>
      <bottom/>
      <diagonal/>
    </border>
    <border>
      <left style="thin">
        <color theme="1"/>
      </left>
      <right style="thin">
        <color theme="1"/>
      </right>
      <top/>
      <bottom style="medium">
        <color theme="1"/>
      </bottom>
      <diagonal/>
    </border>
    <border>
      <left style="thin">
        <color theme="1"/>
      </left>
      <right style="medium">
        <color theme="1"/>
      </right>
      <top/>
      <bottom style="medium">
        <color theme="1"/>
      </bottom>
      <diagonal/>
    </border>
    <border>
      <left style="thin">
        <color theme="1"/>
      </left>
      <right/>
      <top/>
      <bottom style="medium">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medium">
        <color theme="1"/>
      </left>
      <right/>
      <top style="thin">
        <color theme="1"/>
      </top>
      <bottom style="medium">
        <color theme="1"/>
      </bottom>
      <diagonal/>
    </border>
    <border>
      <left/>
      <right/>
      <top style="thin">
        <color theme="1"/>
      </top>
      <bottom style="medium">
        <color theme="1"/>
      </bottom>
      <diagonal/>
    </border>
    <border>
      <left/>
      <right style="medium">
        <color theme="1"/>
      </right>
      <top style="thin">
        <color theme="1"/>
      </top>
      <bottom style="medium">
        <color theme="1"/>
      </bottom>
      <diagonal/>
    </border>
    <border>
      <left style="medium">
        <color rgb="FF30206B"/>
      </left>
      <right style="medium">
        <color rgb="FF30206B"/>
      </right>
      <top style="medium">
        <color rgb="FF30206B"/>
      </top>
      <bottom style="medium">
        <color rgb="FF30206B"/>
      </bottom>
      <diagonal/>
    </border>
    <border>
      <left style="thin">
        <color rgb="FF30206B"/>
      </left>
      <right style="thin">
        <color rgb="FF30206B"/>
      </right>
      <top style="thin">
        <color rgb="FF30206B"/>
      </top>
      <bottom style="thin">
        <color rgb="FF30206B"/>
      </bottom>
      <diagonal/>
    </border>
    <border>
      <left style="medium">
        <color theme="1"/>
      </left>
      <right style="medium">
        <color theme="1"/>
      </right>
      <top style="medium">
        <color theme="1"/>
      </top>
      <bottom style="medium">
        <color rgb="FF30206B"/>
      </bottom>
      <diagonal/>
    </border>
    <border>
      <left style="thin">
        <color rgb="FF30206B"/>
      </left>
      <right style="thin">
        <color rgb="FF30206B"/>
      </right>
      <top/>
      <bottom style="thin">
        <color rgb="FF30206B"/>
      </bottom>
      <diagonal/>
    </border>
    <border>
      <left style="medium">
        <color theme="1"/>
      </left>
      <right/>
      <top style="medium">
        <color theme="1"/>
      </top>
      <bottom style="medium">
        <color rgb="FF30206B"/>
      </bottom>
      <diagonal/>
    </border>
    <border>
      <left style="medium">
        <color rgb="FF30206B"/>
      </left>
      <right style="medium">
        <color theme="1"/>
      </right>
      <top style="medium">
        <color rgb="FF30206B"/>
      </top>
      <bottom style="medium">
        <color rgb="FF30206B"/>
      </bottom>
      <diagonal/>
    </border>
    <border>
      <left style="medium">
        <color theme="1"/>
      </left>
      <right style="medium">
        <color theme="1"/>
      </right>
      <top style="medium">
        <color rgb="FF30206B"/>
      </top>
      <bottom style="medium">
        <color rgb="FF30206B"/>
      </bottom>
      <diagonal/>
    </border>
    <border>
      <left style="medium">
        <color theme="1"/>
      </left>
      <right style="medium">
        <color rgb="FF30206B"/>
      </right>
      <top style="medium">
        <color rgb="FF30206B"/>
      </top>
      <bottom style="medium">
        <color rgb="FF30206B"/>
      </bottom>
      <diagonal/>
    </border>
    <border>
      <left/>
      <right style="thin">
        <color rgb="FF30206B"/>
      </right>
      <top/>
      <bottom style="thin">
        <color rgb="FF30206B"/>
      </bottom>
      <diagonal/>
    </border>
    <border>
      <left/>
      <right style="thin">
        <color rgb="FF30206B"/>
      </right>
      <top style="thin">
        <color rgb="FF30206B"/>
      </top>
      <bottom style="thin">
        <color rgb="FF30206B"/>
      </bottom>
      <diagonal/>
    </border>
    <border>
      <left style="thin">
        <color theme="1"/>
      </left>
      <right/>
      <top style="thin">
        <color auto="1"/>
      </top>
      <bottom style="thin">
        <color auto="1"/>
      </bottom>
      <diagonal/>
    </border>
    <border>
      <left/>
      <right style="thin">
        <color theme="1"/>
      </right>
      <top style="thin">
        <color auto="1"/>
      </top>
      <bottom style="thin">
        <color auto="1"/>
      </bottom>
      <diagonal/>
    </border>
    <border>
      <left style="thin">
        <color rgb="FF002060"/>
      </left>
      <right/>
      <top/>
      <bottom style="thin">
        <color theme="1"/>
      </bottom>
      <diagonal/>
    </border>
    <border>
      <left style="thin">
        <color rgb="FF002060"/>
      </left>
      <right/>
      <top/>
      <bottom style="thin">
        <color auto="1"/>
      </bottom>
      <diagonal/>
    </border>
    <border>
      <left style="medium">
        <color theme="1"/>
      </left>
      <right style="thin">
        <color theme="1"/>
      </right>
      <top/>
      <bottom style="thin">
        <color theme="1"/>
      </bottom>
      <diagonal/>
    </border>
    <border>
      <left style="thin">
        <color theme="1"/>
      </left>
      <right style="medium">
        <color theme="1"/>
      </right>
      <top/>
      <bottom style="thin">
        <color theme="1"/>
      </bottom>
      <diagonal/>
    </border>
    <border>
      <left style="thin">
        <color theme="3"/>
      </left>
      <right style="thin">
        <color theme="3"/>
      </right>
      <top style="thin">
        <color theme="3"/>
      </top>
      <bottom style="thin">
        <color theme="3"/>
      </bottom>
      <diagonal/>
    </border>
    <border>
      <left style="thin">
        <color theme="3"/>
      </left>
      <right style="thin">
        <color rgb="FF002060"/>
      </right>
      <top style="thin">
        <color theme="3"/>
      </top>
      <bottom/>
      <diagonal/>
    </border>
    <border>
      <left style="thin">
        <color rgb="FF002060"/>
      </left>
      <right style="thin">
        <color theme="3"/>
      </right>
      <top style="thin">
        <color theme="3"/>
      </top>
      <bottom/>
      <diagonal/>
    </border>
    <border>
      <left/>
      <right style="thin">
        <color auto="1"/>
      </right>
      <top style="thin">
        <color auto="1"/>
      </top>
      <bottom style="thin">
        <color theme="3"/>
      </bottom>
      <diagonal/>
    </border>
    <border>
      <left style="thin">
        <color theme="3"/>
      </left>
      <right style="thin">
        <color theme="3"/>
      </right>
      <top/>
      <bottom style="thin">
        <color theme="3"/>
      </bottom>
      <diagonal/>
    </border>
    <border>
      <left style="thin">
        <color auto="1"/>
      </left>
      <right/>
      <top style="thin">
        <color auto="1"/>
      </top>
      <bottom style="thin">
        <color theme="3"/>
      </bottom>
      <diagonal/>
    </border>
    <border>
      <left/>
      <right/>
      <top style="thin">
        <color indexed="64"/>
      </top>
      <bottom style="thin">
        <color theme="3"/>
      </bottom>
      <diagonal/>
    </border>
    <border>
      <left style="thin">
        <color rgb="FF002060"/>
      </left>
      <right style="thin">
        <color rgb="FF002060"/>
      </right>
      <top style="thin">
        <color rgb="FF002060"/>
      </top>
      <bottom/>
      <diagonal/>
    </border>
    <border>
      <left/>
      <right style="thin">
        <color rgb="FF002060"/>
      </right>
      <top/>
      <bottom/>
      <diagonal/>
    </border>
    <border>
      <left style="thin">
        <color theme="9"/>
      </left>
      <right style="thin">
        <color theme="9"/>
      </right>
      <top style="thin">
        <color theme="9"/>
      </top>
      <bottom style="thin">
        <color theme="9"/>
      </bottom>
      <diagonal/>
    </border>
    <border>
      <left style="thin">
        <color theme="9"/>
      </left>
      <right/>
      <top style="thin">
        <color theme="9"/>
      </top>
      <bottom style="thin">
        <color theme="9"/>
      </bottom>
      <diagonal/>
    </border>
    <border>
      <left/>
      <right/>
      <top style="thin">
        <color theme="9"/>
      </top>
      <bottom style="thin">
        <color theme="9"/>
      </bottom>
      <diagonal/>
    </border>
    <border>
      <left/>
      <right style="thin">
        <color theme="9"/>
      </right>
      <top style="thin">
        <color theme="9"/>
      </top>
      <bottom style="thin">
        <color theme="9"/>
      </bottom>
      <diagonal/>
    </border>
    <border>
      <left style="thin">
        <color rgb="FF002060"/>
      </left>
      <right style="thin">
        <color rgb="FF002060"/>
      </right>
      <top/>
      <bottom/>
      <diagonal/>
    </border>
    <border>
      <left style="medium">
        <color theme="3"/>
      </left>
      <right/>
      <top/>
      <bottom style="medium">
        <color theme="3"/>
      </bottom>
      <diagonal/>
    </border>
    <border>
      <left style="medium">
        <color theme="3"/>
      </left>
      <right/>
      <top/>
      <bottom/>
      <diagonal/>
    </border>
    <border>
      <left style="medium">
        <color theme="3"/>
      </left>
      <right/>
      <top style="medium">
        <color theme="3"/>
      </top>
      <bottom/>
      <diagonal/>
    </border>
    <border>
      <left/>
      <right style="medium">
        <color theme="3"/>
      </right>
      <top style="medium">
        <color theme="3"/>
      </top>
      <bottom/>
      <diagonal/>
    </border>
    <border>
      <left/>
      <right style="medium">
        <color theme="3"/>
      </right>
      <top/>
      <bottom/>
      <diagonal/>
    </border>
    <border>
      <left/>
      <right style="medium">
        <color theme="3"/>
      </right>
      <top/>
      <bottom style="medium">
        <color theme="3"/>
      </bottom>
      <diagonal/>
    </border>
    <border>
      <left style="medium">
        <color rgb="FF30206B"/>
      </left>
      <right/>
      <top style="thin">
        <color theme="1"/>
      </top>
      <bottom style="medium">
        <color theme="1"/>
      </bottom>
      <diagonal/>
    </border>
    <border>
      <left/>
      <right/>
      <top style="thin">
        <color rgb="FF30206B"/>
      </top>
      <bottom style="thin">
        <color rgb="FF30206B"/>
      </bottom>
      <diagonal/>
    </border>
    <border>
      <left/>
      <right/>
      <top style="thin">
        <color rgb="FF30206B"/>
      </top>
      <bottom style="thin">
        <color theme="1"/>
      </bottom>
      <diagonal/>
    </border>
    <border>
      <left style="medium">
        <color theme="1"/>
      </left>
      <right/>
      <top/>
      <bottom style="thin">
        <color rgb="FF30206B"/>
      </bottom>
      <diagonal/>
    </border>
    <border>
      <left style="medium">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thin">
        <color theme="1"/>
      </left>
      <right style="medium">
        <color theme="1"/>
      </right>
      <top style="thin">
        <color theme="1"/>
      </top>
      <bottom style="medium">
        <color theme="1"/>
      </bottom>
      <diagonal/>
    </border>
    <border>
      <left/>
      <right/>
      <top style="medium">
        <color theme="0" tint="-0.499984740745262"/>
      </top>
      <bottom/>
      <diagonal/>
    </border>
    <border>
      <left style="medium">
        <color theme="1"/>
      </left>
      <right/>
      <top style="thin">
        <color rgb="FF30206B"/>
      </top>
      <bottom style="thin">
        <color theme="1"/>
      </bottom>
      <diagonal/>
    </border>
    <border>
      <left style="medium">
        <color theme="1"/>
      </left>
      <right/>
      <top style="thin">
        <color rgb="FF30206B"/>
      </top>
      <bottom style="thin">
        <color rgb="FF30206B"/>
      </bottom>
      <diagonal/>
    </border>
    <border>
      <left style="medium">
        <color rgb="FF30206B"/>
      </left>
      <right/>
      <top/>
      <bottom/>
      <diagonal/>
    </border>
    <border>
      <left/>
      <right/>
      <top style="medium">
        <color theme="3"/>
      </top>
      <bottom/>
      <diagonal/>
    </border>
    <border>
      <left/>
      <right/>
      <top/>
      <bottom style="medium">
        <color theme="3"/>
      </bottom>
      <diagonal/>
    </border>
    <border>
      <left/>
      <right/>
      <top style="medium">
        <color rgb="FF808080"/>
      </top>
      <bottom/>
      <diagonal/>
    </border>
    <border>
      <left style="medium">
        <color theme="9"/>
      </left>
      <right/>
      <top style="medium">
        <color theme="9"/>
      </top>
      <bottom style="medium">
        <color theme="9"/>
      </bottom>
      <diagonal/>
    </border>
    <border>
      <left/>
      <right/>
      <top style="medium">
        <color theme="9"/>
      </top>
      <bottom style="medium">
        <color theme="9"/>
      </bottom>
      <diagonal/>
    </border>
    <border>
      <left/>
      <right style="medium">
        <color theme="9"/>
      </right>
      <top style="medium">
        <color theme="9"/>
      </top>
      <bottom style="medium">
        <color theme="9"/>
      </bottom>
      <diagonal/>
    </border>
    <border>
      <left style="medium">
        <color rgb="FF808080"/>
      </left>
      <right/>
      <top/>
      <bottom/>
      <diagonal/>
    </border>
    <border>
      <left/>
      <right style="medium">
        <color rgb="FF808080"/>
      </right>
      <top/>
      <bottom style="medium">
        <color rgb="FF808080"/>
      </bottom>
      <diagonal/>
    </border>
    <border>
      <left/>
      <right style="medium">
        <color theme="9"/>
      </right>
      <top/>
      <bottom/>
      <diagonal/>
    </border>
    <border>
      <left style="thin">
        <color theme="3"/>
      </left>
      <right/>
      <top style="thin">
        <color theme="3"/>
      </top>
      <bottom style="thin">
        <color theme="3"/>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1"/>
      </left>
      <right style="thin">
        <color theme="1"/>
      </right>
      <top style="thin">
        <color theme="1"/>
      </top>
      <bottom style="thin">
        <color theme="0" tint="-0.249977111117893"/>
      </bottom>
      <diagonal/>
    </border>
    <border>
      <left style="thin">
        <color theme="1"/>
      </left>
      <right style="thin">
        <color theme="1"/>
      </right>
      <top style="thin">
        <color theme="0" tint="-0.249977111117893"/>
      </top>
      <bottom style="thin">
        <color theme="1"/>
      </bottom>
      <diagonal/>
    </border>
    <border>
      <left style="thin">
        <color theme="1"/>
      </left>
      <right/>
      <top style="thin">
        <color theme="0" tint="-0.249977111117893"/>
      </top>
      <bottom/>
      <diagonal/>
    </border>
    <border>
      <left/>
      <right/>
      <top style="thin">
        <color theme="0" tint="-0.249977111117893"/>
      </top>
      <bottom/>
      <diagonal/>
    </border>
    <border>
      <left/>
      <right style="thin">
        <color theme="1"/>
      </right>
      <top style="thin">
        <color theme="0" tint="-0.249977111117893"/>
      </top>
      <bottom/>
      <diagonal/>
    </border>
    <border>
      <left style="thin">
        <color theme="1"/>
      </left>
      <right/>
      <top/>
      <bottom style="thin">
        <color theme="0" tint="-0.249977111117893"/>
      </bottom>
      <diagonal/>
    </border>
    <border>
      <left/>
      <right/>
      <top/>
      <bottom style="thin">
        <color theme="0" tint="-0.249977111117893"/>
      </bottom>
      <diagonal/>
    </border>
    <border>
      <left/>
      <right style="thin">
        <color theme="1"/>
      </right>
      <top/>
      <bottom style="thin">
        <color theme="0" tint="-0.249977111117893"/>
      </bottom>
      <diagonal/>
    </border>
    <border>
      <left style="thin">
        <color rgb="FFCACFE6"/>
      </left>
      <right style="thin">
        <color rgb="FFCACFE6"/>
      </right>
      <top style="thin">
        <color theme="1"/>
      </top>
      <bottom style="thin">
        <color rgb="FFCACFE6"/>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thin">
        <color theme="0" tint="-0.14999847407452621"/>
      </top>
      <bottom/>
      <diagonal/>
    </border>
    <border>
      <left style="medium">
        <color theme="1"/>
      </left>
      <right style="thin">
        <color theme="1"/>
      </right>
      <top/>
      <bottom style="medium">
        <color theme="1"/>
      </bottom>
      <diagonal/>
    </border>
    <border>
      <left style="thin">
        <color theme="1"/>
      </left>
      <right style="thin">
        <color theme="1"/>
      </right>
      <top style="thin">
        <color theme="1"/>
      </top>
      <bottom style="thin">
        <color theme="0" tint="-0.14999847407452621"/>
      </bottom>
      <diagonal/>
    </border>
    <border>
      <left style="thin">
        <color theme="1"/>
      </left>
      <right style="thin">
        <color theme="1"/>
      </right>
      <top/>
      <bottom style="thin">
        <color theme="0" tint="-0.14999847407452621"/>
      </bottom>
      <diagonal/>
    </border>
    <border>
      <left style="thin">
        <color theme="1"/>
      </left>
      <right style="thin">
        <color theme="1"/>
      </right>
      <top style="thin">
        <color theme="0" tint="-0.14999847407452621"/>
      </top>
      <bottom style="thin">
        <color theme="0" tint="-0.14999847407452621"/>
      </bottom>
      <diagonal/>
    </border>
    <border>
      <left style="thin">
        <color theme="1"/>
      </left>
      <right style="medium">
        <color theme="1"/>
      </right>
      <top style="thin">
        <color theme="0" tint="-0.14999847407452621"/>
      </top>
      <bottom style="thin">
        <color theme="0" tint="-0.14999847407452621"/>
      </bottom>
      <diagonal/>
    </border>
    <border>
      <left/>
      <right/>
      <top style="thin">
        <color theme="1"/>
      </top>
      <bottom style="thin">
        <color theme="0" tint="-0.14999847407452621"/>
      </bottom>
      <diagonal/>
    </border>
    <border>
      <left/>
      <right/>
      <top style="thin">
        <color theme="0" tint="-0.14999847407452621"/>
      </top>
      <bottom style="thin">
        <color theme="0" tint="-0.14999847407452621"/>
      </bottom>
      <diagonal/>
    </border>
    <border>
      <left/>
      <right style="medium">
        <color theme="1"/>
      </right>
      <top style="thin">
        <color theme="0" tint="-0.14999847407452621"/>
      </top>
      <bottom style="thin">
        <color theme="0" tint="-0.14999847407452621"/>
      </bottom>
      <diagonal/>
    </border>
    <border>
      <left style="thin">
        <color theme="1"/>
      </left>
      <right/>
      <top style="thin">
        <color theme="0" tint="-0.14999847407452621"/>
      </top>
      <bottom/>
      <diagonal/>
    </border>
    <border>
      <left style="thin">
        <color theme="0" tint="-0.14999847407452621"/>
      </left>
      <right style="thin">
        <color theme="0" tint="-0.14999847407452621"/>
      </right>
      <top/>
      <bottom style="thin">
        <color theme="0" tint="-0.14999847407452621"/>
      </bottom>
      <diagonal/>
    </border>
    <border>
      <left style="thin">
        <color theme="1"/>
      </left>
      <right style="thin">
        <color theme="0" tint="-0.14999847407452621"/>
      </right>
      <top style="thin">
        <color theme="0" tint="-0.14999847407452621"/>
      </top>
      <bottom style="thin">
        <color theme="0" tint="-0.14999847407452621"/>
      </bottom>
      <diagonal/>
    </border>
    <border>
      <left style="medium">
        <color theme="1"/>
      </left>
      <right style="thin">
        <color theme="1"/>
      </right>
      <top style="medium">
        <color theme="1"/>
      </top>
      <bottom style="medium">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medium">
        <color theme="1"/>
      </bottom>
      <diagonal/>
    </border>
    <border>
      <left style="thin">
        <color theme="1"/>
      </left>
      <right style="medium">
        <color theme="1"/>
      </right>
      <top style="medium">
        <color theme="1"/>
      </top>
      <bottom style="medium">
        <color theme="1"/>
      </bottom>
      <diagonal/>
    </border>
    <border>
      <left style="thin">
        <color theme="1"/>
      </left>
      <right style="thin">
        <color theme="1"/>
      </right>
      <top style="medium">
        <color theme="1"/>
      </top>
      <bottom style="medium">
        <color theme="1"/>
      </bottom>
      <diagonal/>
    </border>
    <border>
      <left style="thin">
        <color theme="1"/>
      </left>
      <right style="medium">
        <color theme="1"/>
      </right>
      <top style="thin">
        <color theme="0" tint="-0.14999847407452621"/>
      </top>
      <bottom/>
      <diagonal/>
    </border>
    <border>
      <left style="medium">
        <color theme="1"/>
      </left>
      <right style="medium">
        <color theme="1"/>
      </right>
      <top style="thin">
        <color theme="0" tint="-0.14999847407452621"/>
      </top>
      <bottom/>
      <diagonal/>
    </border>
    <border>
      <left style="thin">
        <color theme="1"/>
      </left>
      <right style="thin">
        <color theme="0" tint="-0.14999847407452621"/>
      </right>
      <top style="thin">
        <color theme="1"/>
      </top>
      <bottom style="thin">
        <color theme="0" tint="-0.14999847407452621"/>
      </bottom>
      <diagonal/>
    </border>
    <border>
      <left style="thin">
        <color theme="0" tint="-0.14999847407452621"/>
      </left>
      <right style="thin">
        <color theme="0" tint="-0.14999847407452621"/>
      </right>
      <top style="thin">
        <color theme="1"/>
      </top>
      <bottom style="thin">
        <color theme="1"/>
      </bottom>
      <diagonal/>
    </border>
    <border>
      <left style="thin">
        <color theme="0" tint="-0.14999847407452621"/>
      </left>
      <right style="thin">
        <color theme="0" tint="-0.14999847407452621"/>
      </right>
      <top style="thin">
        <color theme="1"/>
      </top>
      <bottom style="thin">
        <color theme="0" tint="-0.14999847407452621"/>
      </bottom>
      <diagonal/>
    </border>
    <border>
      <left style="thin">
        <color theme="0" tint="-0.14999847407452621"/>
      </left>
      <right/>
      <top style="thin">
        <color theme="1"/>
      </top>
      <bottom style="thin">
        <color theme="1"/>
      </bottom>
      <diagonal/>
    </border>
    <border>
      <left style="thin">
        <color theme="0" tint="-0.14999847407452621"/>
      </left>
      <right/>
      <top style="thin">
        <color theme="1"/>
      </top>
      <bottom/>
      <diagonal/>
    </border>
    <border>
      <left style="thin">
        <color theme="0" tint="-0.14999847407452621"/>
      </left>
      <right style="thin">
        <color theme="0" tint="-0.14999847407452621"/>
      </right>
      <top style="thin">
        <color theme="1"/>
      </top>
      <bottom/>
      <diagonal/>
    </border>
    <border>
      <left style="medium">
        <color theme="1"/>
      </left>
      <right style="thin">
        <color theme="1"/>
      </right>
      <top/>
      <bottom/>
      <diagonal/>
    </border>
    <border>
      <left style="thin">
        <color theme="1"/>
      </left>
      <right/>
      <top style="medium">
        <color theme="1"/>
      </top>
      <bottom style="medium">
        <color theme="1"/>
      </bottom>
      <diagonal/>
    </border>
    <border>
      <left style="thin">
        <color theme="1"/>
      </left>
      <right style="medium">
        <color theme="1"/>
      </right>
      <top/>
      <bottom style="thin">
        <color theme="0" tint="-0.14999847407452621"/>
      </bottom>
      <diagonal/>
    </border>
    <border>
      <left style="thin">
        <color theme="1"/>
      </left>
      <right style="medium">
        <color theme="1"/>
      </right>
      <top style="thin">
        <color theme="0" tint="-0.14999847407452621"/>
      </top>
      <bottom style="medium">
        <color theme="1"/>
      </bottom>
      <diagonal/>
    </border>
    <border>
      <left style="medium">
        <color theme="1"/>
      </left>
      <right style="thin">
        <color rgb="FFCACFE6"/>
      </right>
      <top style="thin">
        <color theme="1"/>
      </top>
      <bottom style="thin">
        <color rgb="FFCACFE6"/>
      </bottom>
      <diagonal/>
    </border>
    <border>
      <left style="thin">
        <color rgb="FFCACFE6"/>
      </left>
      <right style="medium">
        <color theme="1"/>
      </right>
      <top style="thin">
        <color theme="1"/>
      </top>
      <bottom style="thin">
        <color rgb="FFCACFE6"/>
      </bottom>
      <diagonal/>
    </border>
    <border>
      <left style="medium">
        <color theme="1"/>
      </left>
      <right style="thin">
        <color rgb="FFCACFE6"/>
      </right>
      <top style="thin">
        <color rgb="FFCACFE6"/>
      </top>
      <bottom style="medium">
        <color theme="1"/>
      </bottom>
      <diagonal/>
    </border>
    <border>
      <left/>
      <right style="thin">
        <color theme="1"/>
      </right>
      <top style="medium">
        <color theme="1"/>
      </top>
      <bottom/>
      <diagonal/>
    </border>
    <border>
      <left style="thin">
        <color theme="1"/>
      </left>
      <right/>
      <top style="medium">
        <color theme="1"/>
      </top>
      <bottom/>
      <diagonal/>
    </border>
    <border>
      <left/>
      <right style="medium">
        <color theme="1"/>
      </right>
      <top style="thin">
        <color theme="0" tint="-0.14999847407452621"/>
      </top>
      <bottom/>
      <diagonal/>
    </border>
    <border>
      <left/>
      <right style="thin">
        <color theme="1"/>
      </right>
      <top/>
      <bottom style="medium">
        <color theme="1"/>
      </bottom>
      <diagonal/>
    </border>
    <border>
      <left style="medium">
        <color theme="1"/>
      </left>
      <right style="medium">
        <color theme="1"/>
      </right>
      <top style="thin">
        <color theme="0" tint="-0.14999847407452621"/>
      </top>
      <bottom style="medium">
        <color theme="1"/>
      </bottom>
      <diagonal/>
    </border>
    <border>
      <left style="thin">
        <color theme="1"/>
      </left>
      <right style="thin">
        <color theme="1"/>
      </right>
      <top style="medium">
        <color theme="1"/>
      </top>
      <bottom style="thin">
        <color theme="1"/>
      </bottom>
      <diagonal/>
    </border>
    <border>
      <left style="thin">
        <color theme="0" tint="-0.14999847407452621"/>
      </left>
      <right style="medium">
        <color theme="1"/>
      </right>
      <top style="thin">
        <color theme="1"/>
      </top>
      <bottom style="thin">
        <color theme="1"/>
      </bottom>
      <diagonal/>
    </border>
    <border>
      <left/>
      <right style="medium">
        <color theme="1"/>
      </right>
      <top style="thin">
        <color theme="1"/>
      </top>
      <bottom style="thin">
        <color theme="0" tint="-0.14999847407452621"/>
      </bottom>
      <diagonal/>
    </border>
    <border>
      <left style="thin">
        <color theme="1"/>
      </left>
      <right style="thin">
        <color theme="0" tint="-0.14999847407452621"/>
      </right>
      <top/>
      <bottom style="medium">
        <color theme="1"/>
      </bottom>
      <diagonal/>
    </border>
    <border>
      <left style="thin">
        <color theme="0" tint="-0.14999847407452621"/>
      </left>
      <right style="thin">
        <color theme="0" tint="-0.14999847407452621"/>
      </right>
      <top/>
      <bottom style="medium">
        <color theme="1"/>
      </bottom>
      <diagonal/>
    </border>
    <border>
      <left style="thin">
        <color theme="0" tint="-0.14999847407452621"/>
      </left>
      <right style="medium">
        <color theme="1"/>
      </right>
      <top style="thin">
        <color theme="1"/>
      </top>
      <bottom/>
      <diagonal/>
    </border>
    <border>
      <left style="thin">
        <color theme="0" tint="-0.14999847407452621"/>
      </left>
      <right style="medium">
        <color theme="1"/>
      </right>
      <top style="thin">
        <color theme="1"/>
      </top>
      <bottom style="thin">
        <color theme="0" tint="-0.14999847407452621"/>
      </bottom>
      <diagonal/>
    </border>
    <border>
      <left style="thin">
        <color theme="0" tint="-0.14999847407452621"/>
      </left>
      <right style="medium">
        <color theme="1"/>
      </right>
      <top style="thin">
        <color theme="0" tint="-0.14999847407452621"/>
      </top>
      <bottom style="thin">
        <color theme="0" tint="-0.14999847407452621"/>
      </bottom>
      <diagonal/>
    </border>
    <border>
      <left style="thin">
        <color theme="1"/>
      </left>
      <right/>
      <top style="thin">
        <color theme="1"/>
      </top>
      <bottom style="medium">
        <color theme="1"/>
      </bottom>
      <diagonal/>
    </border>
    <border>
      <left style="thin">
        <color theme="1"/>
      </left>
      <right style="thin">
        <color theme="0" tint="-0.14999847407452621"/>
      </right>
      <top style="thin">
        <color theme="0" tint="-0.14999847407452621"/>
      </top>
      <bottom style="medium">
        <color theme="1"/>
      </bottom>
      <diagonal/>
    </border>
    <border>
      <left style="thin">
        <color theme="0" tint="-0.14999847407452621"/>
      </left>
      <right style="thin">
        <color theme="0" tint="-0.14999847407452621"/>
      </right>
      <top style="thin">
        <color theme="0" tint="-0.14999847407452621"/>
      </top>
      <bottom style="medium">
        <color theme="1"/>
      </bottom>
      <diagonal/>
    </border>
    <border>
      <left style="thin">
        <color theme="0" tint="-0.14999847407452621"/>
      </left>
      <right style="medium">
        <color theme="1"/>
      </right>
      <top style="thin">
        <color theme="0" tint="-0.14999847407452621"/>
      </top>
      <bottom style="medium">
        <color theme="1"/>
      </bottom>
      <diagonal/>
    </border>
    <border>
      <left style="thin">
        <color theme="1"/>
      </left>
      <right style="medium">
        <color theme="1"/>
      </right>
      <top style="thin">
        <color theme="1"/>
      </top>
      <bottom style="thin">
        <color theme="0" tint="-0.14999847407452621"/>
      </bottom>
      <diagonal/>
    </border>
    <border>
      <left style="medium">
        <color rgb="FF30206B"/>
      </left>
      <right style="thin">
        <color rgb="FF30206B"/>
      </right>
      <top style="thin">
        <color theme="1"/>
      </top>
      <bottom/>
      <diagonal/>
    </border>
    <border>
      <left style="medium">
        <color rgb="FF30206B"/>
      </left>
      <right style="thin">
        <color rgb="FF30206B"/>
      </right>
      <top/>
      <bottom style="thin">
        <color theme="1"/>
      </bottom>
      <diagonal/>
    </border>
    <border>
      <left style="thin">
        <color rgb="FF30206B"/>
      </left>
      <right style="thin">
        <color rgb="FF30206B"/>
      </right>
      <top style="thin">
        <color theme="1"/>
      </top>
      <bottom/>
      <diagonal/>
    </border>
    <border>
      <left style="thin">
        <color rgb="FF30206B"/>
      </left>
      <right style="thin">
        <color rgb="FF30206B"/>
      </right>
      <top/>
      <bottom style="thin">
        <color theme="1"/>
      </bottom>
      <diagonal/>
    </border>
    <border>
      <left style="thin">
        <color rgb="FF30206B"/>
      </left>
      <right style="thin">
        <color theme="1"/>
      </right>
      <top style="thin">
        <color theme="1"/>
      </top>
      <bottom/>
      <diagonal/>
    </border>
    <border>
      <left style="thin">
        <color rgb="FF30206B"/>
      </left>
      <right style="thin">
        <color theme="1"/>
      </right>
      <top/>
      <bottom style="thin">
        <color theme="1"/>
      </bottom>
      <diagonal/>
    </border>
    <border>
      <left/>
      <right style="medium">
        <color theme="0" tint="-0.499984740745262"/>
      </right>
      <top/>
      <bottom style="medium">
        <color rgb="FF808080"/>
      </bottom>
      <diagonal/>
    </border>
    <border>
      <left/>
      <right/>
      <top style="medium">
        <color theme="1"/>
      </top>
      <bottom style="medium">
        <color theme="3"/>
      </bottom>
      <diagonal/>
    </border>
  </borders>
  <cellStyleXfs count="26">
    <xf numFmtId="0" fontId="0" fillId="0" borderId="0"/>
    <xf numFmtId="0" fontId="11" fillId="0" borderId="0" applyNumberFormat="0" applyFill="0" applyBorder="0" applyAlignment="0" applyProtection="0"/>
    <xf numFmtId="0" fontId="12" fillId="0" borderId="1" applyNumberFormat="0" applyBorder="0" applyAlignment="0" applyProtection="0"/>
    <xf numFmtId="0" fontId="13" fillId="0" borderId="2" applyNumberFormat="0" applyFill="0" applyBorder="0" applyAlignment="0" applyProtection="0"/>
    <xf numFmtId="0" fontId="10" fillId="0" borderId="3" applyNumberFormat="0" applyFill="0" applyBorder="0" applyAlignment="0" applyProtection="0"/>
    <xf numFmtId="0" fontId="3" fillId="0" borderId="0" applyNumberFormat="0" applyFill="0" applyBorder="0" applyAlignment="0" applyProtection="0"/>
    <xf numFmtId="0" fontId="6" fillId="7" borderId="0" applyNumberFormat="0" applyBorder="0" applyAlignment="0" applyProtection="0"/>
    <xf numFmtId="0" fontId="7" fillId="6" borderId="0" applyNumberFormat="0" applyBorder="0" applyProtection="0"/>
    <xf numFmtId="0" fontId="8" fillId="8" borderId="0" applyNumberFormat="0" applyBorder="0" applyAlignment="0" applyProtection="0"/>
    <xf numFmtId="0" fontId="5" fillId="11" borderId="4" applyNumberFormat="0" applyAlignment="0" applyProtection="0"/>
    <xf numFmtId="0" fontId="18" fillId="2" borderId="5" applyNumberFormat="0" applyAlignment="0" applyProtection="0"/>
    <xf numFmtId="0" fontId="15" fillId="2" borderId="4" applyNumberFormat="0" applyAlignment="0" applyProtection="0"/>
    <xf numFmtId="0" fontId="17" fillId="0" borderId="6" applyNumberFormat="0" applyFill="0" applyAlignment="0" applyProtection="0"/>
    <xf numFmtId="0" fontId="16" fillId="0" borderId="0" applyNumberFormat="0" applyFill="0" applyBorder="0" applyAlignment="0" applyProtection="0"/>
    <xf numFmtId="0" fontId="9" fillId="0" borderId="7" applyNumberFormat="0" applyFill="0" applyBorder="0" applyAlignment="0" applyProtection="0"/>
    <xf numFmtId="0" fontId="4" fillId="3" borderId="0" applyNumberFormat="0" applyBorder="0" applyAlignment="0" applyProtection="0"/>
    <xf numFmtId="49" fontId="14" fillId="9" borderId="13" applyNumberFormat="0" applyProtection="0">
      <alignment horizontal="left" vertical="center"/>
    </xf>
    <xf numFmtId="0" fontId="5" fillId="0" borderId="8" applyProtection="0"/>
    <xf numFmtId="0" fontId="14" fillId="10" borderId="12" applyNumberFormat="0" applyProtection="0"/>
    <xf numFmtId="0" fontId="14" fillId="4" borderId="11" applyNumberFormat="0" applyProtection="0"/>
    <xf numFmtId="0" fontId="19" fillId="5" borderId="10" applyNumberFormat="0" applyProtection="0"/>
    <xf numFmtId="0" fontId="19" fillId="9" borderId="9" applyNumberFormat="0" applyProtection="0"/>
    <xf numFmtId="0" fontId="2" fillId="15" borderId="0" applyNumberFormat="0" applyBorder="0" applyAlignment="0" applyProtection="0"/>
    <xf numFmtId="0" fontId="2" fillId="16" borderId="0" applyNumberFormat="0" applyBorder="0" applyAlignment="0" applyProtection="0"/>
    <xf numFmtId="0" fontId="1" fillId="18" borderId="0" applyNumberFormat="0" applyBorder="0" applyAlignment="0" applyProtection="0"/>
    <xf numFmtId="0" fontId="69" fillId="0" borderId="0" applyNumberFormat="0" applyFill="0" applyBorder="0" applyAlignment="0" applyProtection="0"/>
  </cellStyleXfs>
  <cellXfs count="607">
    <xf numFmtId="0" fontId="0" fillId="0" borderId="0" xfId="0"/>
    <xf numFmtId="0" fontId="5" fillId="0" borderId="0" xfId="0" applyFont="1"/>
    <xf numFmtId="0" fontId="21" fillId="0" borderId="0" xfId="0" applyFont="1"/>
    <xf numFmtId="0" fontId="22" fillId="0" borderId="0" xfId="0" applyFont="1"/>
    <xf numFmtId="0" fontId="21" fillId="0" borderId="0" xfId="0" applyFont="1" applyAlignment="1">
      <alignment vertical="center"/>
    </xf>
    <xf numFmtId="0" fontId="25" fillId="0" borderId="0" xfId="0" applyFont="1" applyAlignment="1">
      <alignment horizontal="left" vertical="top" wrapText="1"/>
    </xf>
    <xf numFmtId="0" fontId="21" fillId="0" borderId="0" xfId="0" applyFont="1" applyAlignment="1">
      <alignment horizontal="left" vertical="top" wrapText="1"/>
    </xf>
    <xf numFmtId="0" fontId="26" fillId="0" borderId="0" xfId="0" applyFont="1" applyAlignment="1">
      <alignment horizontal="left" vertical="top" wrapText="1"/>
    </xf>
    <xf numFmtId="0" fontId="14" fillId="10" borderId="0" xfId="18" applyBorder="1" applyAlignment="1">
      <alignment horizontal="center"/>
    </xf>
    <xf numFmtId="0" fontId="5" fillId="13" borderId="0" xfId="0" applyFont="1" applyFill="1"/>
    <xf numFmtId="0" fontId="0" fillId="0" borderId="0" xfId="0" applyAlignment="1">
      <alignment wrapText="1"/>
    </xf>
    <xf numFmtId="0" fontId="5" fillId="0" borderId="29" xfId="17" applyBorder="1" applyAlignment="1">
      <alignment horizontal="center" vertical="center" wrapText="1"/>
    </xf>
    <xf numFmtId="0" fontId="0" fillId="0" borderId="29" xfId="0" applyBorder="1" applyAlignment="1">
      <alignment horizontal="center" vertical="center" wrapText="1"/>
    </xf>
    <xf numFmtId="0" fontId="0" fillId="0" borderId="0" xfId="0" applyAlignment="1">
      <alignment horizontal="center" vertical="center" wrapText="1"/>
    </xf>
    <xf numFmtId="0" fontId="0" fillId="0" borderId="32" xfId="0" applyBorder="1" applyAlignment="1">
      <alignment horizontal="center" vertical="center" wrapText="1"/>
    </xf>
    <xf numFmtId="0" fontId="35" fillId="17" borderId="32" xfId="0" applyFont="1" applyFill="1" applyBorder="1" applyAlignment="1">
      <alignment horizontal="center" vertical="center" wrapText="1"/>
    </xf>
    <xf numFmtId="0" fontId="32" fillId="0" borderId="29" xfId="0" applyFont="1" applyBorder="1" applyAlignment="1">
      <alignment horizontal="center" vertical="center" wrapText="1"/>
    </xf>
    <xf numFmtId="0" fontId="0" fillId="17" borderId="29" xfId="0" applyFill="1" applyBorder="1" applyAlignment="1">
      <alignment horizontal="center" vertical="center" wrapText="1"/>
    </xf>
    <xf numFmtId="0" fontId="34" fillId="0" borderId="30" xfId="0" applyFont="1" applyBorder="1" applyAlignment="1">
      <alignment vertical="center" wrapText="1"/>
    </xf>
    <xf numFmtId="0" fontId="34" fillId="0" borderId="25" xfId="0" applyFont="1" applyBorder="1" applyAlignment="1">
      <alignment vertical="center" wrapText="1"/>
    </xf>
    <xf numFmtId="0" fontId="34" fillId="0" borderId="32" xfId="0" applyFont="1" applyBorder="1" applyAlignment="1">
      <alignment vertical="center" wrapText="1"/>
    </xf>
    <xf numFmtId="0" fontId="33" fillId="0" borderId="31" xfId="0" applyFont="1" applyBorder="1" applyAlignment="1">
      <alignment horizontal="center" vertical="center" wrapText="1"/>
    </xf>
    <xf numFmtId="0" fontId="33" fillId="0" borderId="29" xfId="0" applyFont="1" applyBorder="1" applyAlignment="1">
      <alignment horizontal="center" vertical="center" wrapText="1"/>
    </xf>
    <xf numFmtId="0" fontId="33" fillId="0" borderId="44" xfId="0" applyFont="1" applyBorder="1" applyAlignment="1">
      <alignment horizontal="center" vertical="center" wrapText="1"/>
    </xf>
    <xf numFmtId="0" fontId="36" fillId="0" borderId="0" xfId="0" applyFont="1" applyAlignment="1">
      <alignment vertical="top" wrapText="1"/>
    </xf>
    <xf numFmtId="0" fontId="37" fillId="0" borderId="0" xfId="0" applyFont="1" applyAlignment="1">
      <alignment vertical="top" wrapText="1"/>
    </xf>
    <xf numFmtId="0" fontId="33" fillId="0" borderId="23" xfId="0" applyFont="1" applyBorder="1" applyAlignment="1">
      <alignment horizontal="center" vertical="center" wrapText="1"/>
    </xf>
    <xf numFmtId="0" fontId="0" fillId="0" borderId="24" xfId="0" applyBorder="1" applyAlignment="1">
      <alignment wrapText="1"/>
    </xf>
    <xf numFmtId="0" fontId="11" fillId="0" borderId="0" xfId="1" applyBorder="1" applyAlignment="1"/>
    <xf numFmtId="0" fontId="11" fillId="0" borderId="0" xfId="1" applyBorder="1" applyAlignment="1">
      <alignment horizontal="left" vertical="center"/>
    </xf>
    <xf numFmtId="0" fontId="37" fillId="0" borderId="0" xfId="0" applyFont="1" applyAlignment="1">
      <alignment horizontal="left" vertical="top" wrapText="1" indent="1"/>
    </xf>
    <xf numFmtId="0" fontId="21" fillId="0" borderId="0" xfId="0" applyFont="1" applyAlignment="1">
      <alignment horizontal="left" vertical="center" wrapText="1" indent="1"/>
    </xf>
    <xf numFmtId="0" fontId="5" fillId="0" borderId="0" xfId="0" applyFont="1" applyAlignment="1">
      <alignment horizontal="center"/>
    </xf>
    <xf numFmtId="0" fontId="25" fillId="0" borderId="0" xfId="0" applyFont="1" applyAlignment="1">
      <alignment vertical="top" wrapText="1"/>
    </xf>
    <xf numFmtId="0" fontId="21" fillId="0" borderId="58" xfId="0" applyFont="1" applyBorder="1" applyAlignment="1">
      <alignment wrapText="1"/>
    </xf>
    <xf numFmtId="0" fontId="46" fillId="0" borderId="29" xfId="0" applyFont="1" applyBorder="1" applyAlignment="1">
      <alignment horizontal="left" vertical="center" wrapText="1"/>
    </xf>
    <xf numFmtId="0" fontId="21" fillId="0" borderId="65" xfId="0" applyFont="1" applyBorder="1" applyAlignment="1">
      <alignment wrapText="1"/>
    </xf>
    <xf numFmtId="164" fontId="21" fillId="0" borderId="29" xfId="0" applyNumberFormat="1" applyFont="1" applyBorder="1" applyAlignment="1">
      <alignment wrapText="1"/>
    </xf>
    <xf numFmtId="164" fontId="21" fillId="0" borderId="59" xfId="0" applyNumberFormat="1" applyFont="1" applyBorder="1" applyAlignment="1">
      <alignment wrapText="1"/>
    </xf>
    <xf numFmtId="164" fontId="21" fillId="0" borderId="66" xfId="0" applyNumberFormat="1" applyFont="1" applyBorder="1" applyAlignment="1">
      <alignment wrapText="1"/>
    </xf>
    <xf numFmtId="164" fontId="21" fillId="0" borderId="67" xfId="0" applyNumberFormat="1" applyFont="1" applyBorder="1" applyAlignment="1">
      <alignment wrapText="1"/>
    </xf>
    <xf numFmtId="164" fontId="21" fillId="0" borderId="68" xfId="0" applyNumberFormat="1" applyFont="1" applyBorder="1" applyAlignment="1">
      <alignment wrapText="1"/>
    </xf>
    <xf numFmtId="164" fontId="21" fillId="0" borderId="69" xfId="0" applyNumberFormat="1" applyFont="1" applyBorder="1" applyAlignment="1">
      <alignment wrapText="1"/>
    </xf>
    <xf numFmtId="0" fontId="48" fillId="0" borderId="0" xfId="0" applyFont="1"/>
    <xf numFmtId="0" fontId="49" fillId="0" borderId="0" xfId="0" applyFont="1" applyAlignment="1">
      <alignment horizontal="left" vertical="center"/>
    </xf>
    <xf numFmtId="0" fontId="51" fillId="0" borderId="0" xfId="0" applyFont="1" applyAlignment="1">
      <alignment horizontal="left" vertical="top" wrapText="1" indent="1"/>
    </xf>
    <xf numFmtId="0" fontId="50" fillId="0" borderId="0" xfId="0" applyFont="1" applyAlignment="1">
      <alignment vertical="top" wrapText="1"/>
    </xf>
    <xf numFmtId="0" fontId="52" fillId="0" borderId="0" xfId="0" applyFont="1" applyAlignment="1">
      <alignment vertical="center" wrapText="1"/>
    </xf>
    <xf numFmtId="0" fontId="53" fillId="0" borderId="0" xfId="0" applyFont="1" applyAlignment="1">
      <alignment horizontal="left" vertical="center" wrapText="1"/>
    </xf>
    <xf numFmtId="0" fontId="20" fillId="0" borderId="0" xfId="0" applyFont="1" applyAlignment="1">
      <alignment horizontal="left" vertical="center" wrapText="1" indent="1"/>
    </xf>
    <xf numFmtId="3" fontId="44" fillId="0" borderId="29" xfId="0" applyNumberFormat="1" applyFont="1" applyBorder="1" applyAlignment="1">
      <alignment horizontal="left" vertical="center" wrapText="1"/>
    </xf>
    <xf numFmtId="164" fontId="21" fillId="0" borderId="49" xfId="0" applyNumberFormat="1" applyFont="1" applyBorder="1" applyAlignment="1">
      <alignment wrapText="1"/>
    </xf>
    <xf numFmtId="0" fontId="21" fillId="0" borderId="0" xfId="0" applyFont="1" applyAlignment="1">
      <alignment wrapText="1"/>
    </xf>
    <xf numFmtId="164" fontId="21" fillId="0" borderId="0" xfId="0" applyNumberFormat="1" applyFont="1" applyAlignment="1">
      <alignment wrapText="1"/>
    </xf>
    <xf numFmtId="0" fontId="0" fillId="0" borderId="101" xfId="0" applyBorder="1"/>
    <xf numFmtId="0" fontId="0" fillId="0" borderId="102" xfId="0" applyBorder="1"/>
    <xf numFmtId="0" fontId="0" fillId="0" borderId="104" xfId="0" applyBorder="1"/>
    <xf numFmtId="0" fontId="0" fillId="0" borderId="103" xfId="0" applyBorder="1"/>
    <xf numFmtId="0" fontId="0" fillId="0" borderId="105" xfId="0" applyBorder="1"/>
    <xf numFmtId="0" fontId="0" fillId="0" borderId="106" xfId="0" applyBorder="1"/>
    <xf numFmtId="0" fontId="0" fillId="0" borderId="107" xfId="0" applyBorder="1"/>
    <xf numFmtId="0" fontId="0" fillId="0" borderId="108" xfId="0" applyBorder="1"/>
    <xf numFmtId="0" fontId="0" fillId="0" borderId="109" xfId="0" applyBorder="1"/>
    <xf numFmtId="0" fontId="0" fillId="0" borderId="110" xfId="0" applyBorder="1"/>
    <xf numFmtId="0" fontId="0" fillId="0" borderId="0" xfId="0" applyAlignment="1">
      <alignment horizontal="left" indent="1"/>
    </xf>
    <xf numFmtId="0" fontId="44" fillId="0" borderId="0" xfId="0" applyFont="1"/>
    <xf numFmtId="0" fontId="44" fillId="0" borderId="0" xfId="0" applyFont="1" applyAlignment="1">
      <alignment horizontal="left" indent="1"/>
    </xf>
    <xf numFmtId="0" fontId="62" fillId="27" borderId="29" xfId="0" applyFont="1" applyFill="1" applyBorder="1"/>
    <xf numFmtId="0" fontId="21" fillId="0" borderId="115" xfId="0" applyFont="1" applyBorder="1" applyAlignment="1">
      <alignment wrapText="1"/>
    </xf>
    <xf numFmtId="164" fontId="21" fillId="0" borderId="116" xfId="0" applyNumberFormat="1" applyFont="1" applyBorder="1" applyAlignment="1">
      <alignment wrapText="1"/>
    </xf>
    <xf numFmtId="0" fontId="26" fillId="0" borderId="0" xfId="0" applyFont="1" applyAlignment="1">
      <alignment vertical="top" wrapText="1"/>
    </xf>
    <xf numFmtId="0" fontId="46" fillId="21" borderId="31" xfId="0" applyFont="1" applyFill="1" applyBorder="1" applyAlignment="1">
      <alignment horizontal="left" vertical="center" wrapText="1"/>
    </xf>
    <xf numFmtId="164" fontId="45" fillId="21" borderId="31" xfId="0" applyNumberFormat="1" applyFont="1" applyFill="1" applyBorder="1" applyAlignment="1">
      <alignment horizontal="left" vertical="center" wrapText="1"/>
    </xf>
    <xf numFmtId="164" fontId="38" fillId="21" borderId="15" xfId="0" applyNumberFormat="1" applyFont="1" applyFill="1" applyBorder="1" applyAlignment="1">
      <alignment horizontal="right" vertical="center" wrapText="1"/>
    </xf>
    <xf numFmtId="3" fontId="44" fillId="21" borderId="29" xfId="0" applyNumberFormat="1" applyFont="1" applyFill="1" applyBorder="1" applyAlignment="1">
      <alignment horizontal="left" vertical="center" wrapText="1"/>
    </xf>
    <xf numFmtId="0" fontId="0" fillId="0" borderId="38" xfId="0" applyBorder="1"/>
    <xf numFmtId="0" fontId="53" fillId="23" borderId="73" xfId="0" applyFont="1" applyFill="1" applyBorder="1" applyAlignment="1">
      <alignment horizontal="left" vertical="center" wrapText="1"/>
    </xf>
    <xf numFmtId="0" fontId="53" fillId="23" borderId="74" xfId="0" applyFont="1" applyFill="1" applyBorder="1" applyAlignment="1">
      <alignment horizontal="left" vertical="center" wrapText="1"/>
    </xf>
    <xf numFmtId="0" fontId="53" fillId="23" borderId="75" xfId="0" applyFont="1" applyFill="1" applyBorder="1" applyAlignment="1">
      <alignment horizontal="left" vertical="center" wrapText="1"/>
    </xf>
    <xf numFmtId="0" fontId="50" fillId="0" borderId="0" xfId="0" applyFont="1" applyAlignment="1">
      <alignment horizontal="left" vertical="top" wrapText="1"/>
    </xf>
    <xf numFmtId="0" fontId="14" fillId="21" borderId="0" xfId="18" applyNumberFormat="1" applyFill="1" applyBorder="1" applyAlignment="1">
      <alignment horizontal="center" vertical="center"/>
    </xf>
    <xf numFmtId="0" fontId="0" fillId="21" borderId="0" xfId="0" applyFill="1"/>
    <xf numFmtId="0" fontId="21" fillId="21" borderId="0" xfId="0" applyFont="1" applyFill="1"/>
    <xf numFmtId="0" fontId="22" fillId="21" borderId="0" xfId="0" applyFont="1" applyFill="1"/>
    <xf numFmtId="0" fontId="25" fillId="21" borderId="0" xfId="25" applyFont="1" applyFill="1" applyBorder="1" applyAlignment="1">
      <alignment horizontal="center" vertical="center"/>
    </xf>
    <xf numFmtId="0" fontId="21" fillId="0" borderId="0" xfId="0" applyFont="1" applyAlignment="1">
      <alignment horizontal="left" vertical="center" wrapText="1"/>
    </xf>
    <xf numFmtId="0" fontId="26" fillId="0" borderId="0" xfId="0" applyFont="1" applyAlignment="1">
      <alignment horizontal="left" vertical="center" wrapText="1"/>
    </xf>
    <xf numFmtId="0" fontId="26" fillId="0" borderId="150" xfId="0" applyFont="1" applyBorder="1" applyAlignment="1">
      <alignment wrapText="1"/>
    </xf>
    <xf numFmtId="0" fontId="26" fillId="19" borderId="0" xfId="25" applyFont="1" applyFill="1" applyBorder="1" applyAlignment="1">
      <alignment horizontal="center" vertical="center" wrapText="1"/>
    </xf>
    <xf numFmtId="0" fontId="12" fillId="0" borderId="0" xfId="0" applyFont="1" applyAlignment="1">
      <alignment vertical="top" wrapText="1"/>
    </xf>
    <xf numFmtId="0" fontId="42" fillId="0" borderId="0" xfId="0" applyFont="1" applyAlignment="1">
      <alignment vertical="top" wrapText="1"/>
    </xf>
    <xf numFmtId="0" fontId="26" fillId="0" borderId="0" xfId="0" applyFont="1" applyAlignment="1">
      <alignment wrapText="1"/>
    </xf>
    <xf numFmtId="0" fontId="25" fillId="0" borderId="154" xfId="0" applyFont="1" applyBorder="1" applyAlignment="1">
      <alignment horizontal="left" vertical="top" wrapText="1"/>
    </xf>
    <xf numFmtId="0" fontId="50" fillId="0" borderId="154" xfId="0" applyFont="1" applyBorder="1" applyAlignment="1">
      <alignment horizontal="left" vertical="top" wrapText="1"/>
    </xf>
    <xf numFmtId="0" fontId="25" fillId="21" borderId="154" xfId="25" applyFont="1" applyFill="1" applyBorder="1" applyAlignment="1">
      <alignment vertical="center"/>
    </xf>
    <xf numFmtId="0" fontId="0" fillId="0" borderId="154" xfId="0" applyBorder="1"/>
    <xf numFmtId="0" fontId="26" fillId="19" borderId="155" xfId="25" applyFont="1" applyFill="1" applyBorder="1" applyAlignment="1">
      <alignment horizontal="center" vertical="center" wrapText="1"/>
    </xf>
    <xf numFmtId="0" fontId="26" fillId="0" borderId="154" xfId="0" applyFont="1" applyBorder="1" applyAlignment="1">
      <alignment vertical="top" wrapText="1"/>
    </xf>
    <xf numFmtId="0" fontId="12" fillId="0" borderId="154" xfId="0" applyFont="1" applyBorder="1" applyAlignment="1">
      <alignment vertical="top" wrapText="1"/>
    </xf>
    <xf numFmtId="0" fontId="42" fillId="0" borderId="154" xfId="0" applyFont="1" applyBorder="1" applyAlignment="1">
      <alignment vertical="top" wrapText="1"/>
    </xf>
    <xf numFmtId="0" fontId="18" fillId="19" borderId="155" xfId="25" applyFont="1" applyFill="1" applyBorder="1" applyAlignment="1">
      <alignment horizontal="center" vertical="center" wrapText="1"/>
    </xf>
    <xf numFmtId="0" fontId="0" fillId="0" borderId="0" xfId="0" applyAlignment="1">
      <alignment horizontal="left" wrapText="1" indent="1"/>
    </xf>
    <xf numFmtId="0" fontId="21" fillId="0" borderId="156" xfId="0" applyFont="1" applyBorder="1"/>
    <xf numFmtId="0" fontId="21" fillId="0" borderId="148" xfId="0" applyFont="1" applyBorder="1" applyAlignment="1">
      <alignment vertical="center"/>
    </xf>
    <xf numFmtId="0" fontId="24" fillId="0" borderId="0" xfId="0" applyFont="1" applyAlignment="1">
      <alignment vertical="center" wrapText="1"/>
    </xf>
    <xf numFmtId="0" fontId="23" fillId="0" borderId="0" xfId="0" applyFont="1" applyAlignment="1">
      <alignment vertical="center"/>
    </xf>
    <xf numFmtId="0" fontId="23" fillId="0" borderId="40" xfId="0" applyFont="1" applyBorder="1" applyAlignment="1">
      <alignment vertical="center"/>
    </xf>
    <xf numFmtId="0" fontId="21" fillId="0" borderId="40" xfId="0" applyFont="1" applyBorder="1" applyAlignment="1">
      <alignment vertical="center"/>
    </xf>
    <xf numFmtId="0" fontId="25" fillId="0" borderId="40" xfId="0" applyFont="1" applyBorder="1" applyAlignment="1">
      <alignment horizontal="left" vertical="top" wrapText="1"/>
    </xf>
    <xf numFmtId="0" fontId="54" fillId="24" borderId="82" xfId="0" applyFont="1" applyFill="1" applyBorder="1" applyAlignment="1">
      <alignment horizontal="left" vertical="center" wrapText="1" indent="1"/>
    </xf>
    <xf numFmtId="0" fontId="54" fillId="24" borderId="83" xfId="0" applyFont="1" applyFill="1" applyBorder="1" applyAlignment="1">
      <alignment horizontal="left" vertical="center" wrapText="1" indent="1"/>
    </xf>
    <xf numFmtId="0" fontId="60" fillId="0" borderId="0" xfId="0" applyFont="1"/>
    <xf numFmtId="0" fontId="12" fillId="19" borderId="97" xfId="18" applyFont="1" applyFill="1" applyBorder="1" applyAlignment="1">
      <alignment vertical="center" wrapText="1"/>
    </xf>
    <xf numFmtId="164" fontId="21" fillId="0" borderId="169" xfId="0" applyNumberFormat="1" applyFont="1" applyBorder="1" applyAlignment="1">
      <alignment wrapText="1"/>
    </xf>
    <xf numFmtId="0" fontId="51" fillId="0" borderId="29" xfId="0" applyFont="1" applyBorder="1" applyAlignment="1">
      <alignment horizontal="left" vertical="center"/>
    </xf>
    <xf numFmtId="0" fontId="51" fillId="0" borderId="29" xfId="0" applyFont="1" applyBorder="1" applyAlignment="1">
      <alignment horizontal="center" vertical="center"/>
    </xf>
    <xf numFmtId="0" fontId="51" fillId="0" borderId="29" xfId="0" applyFont="1" applyBorder="1" applyAlignment="1">
      <alignment vertical="center"/>
    </xf>
    <xf numFmtId="0" fontId="40" fillId="0" borderId="43" xfId="0" applyFont="1" applyBorder="1" applyAlignment="1">
      <alignment vertical="center"/>
    </xf>
    <xf numFmtId="0" fontId="40" fillId="0" borderId="21" xfId="0" applyFont="1" applyBorder="1" applyAlignment="1">
      <alignment vertical="center"/>
    </xf>
    <xf numFmtId="0" fontId="23" fillId="0" borderId="38" xfId="0" applyFont="1" applyBorder="1" applyAlignment="1">
      <alignment vertical="center"/>
    </xf>
    <xf numFmtId="0" fontId="51" fillId="0" borderId="173" xfId="0" applyFont="1" applyBorder="1" applyAlignment="1">
      <alignment horizontal="left" vertical="center"/>
    </xf>
    <xf numFmtId="0" fontId="51" fillId="0" borderId="175" xfId="0" applyFont="1" applyBorder="1" applyAlignment="1">
      <alignment horizontal="left" vertical="center"/>
    </xf>
    <xf numFmtId="0" fontId="68" fillId="0" borderId="173" xfId="0" applyFont="1" applyBorder="1" applyAlignment="1">
      <alignment horizontal="center" vertical="center"/>
    </xf>
    <xf numFmtId="0" fontId="68" fillId="0" borderId="175" xfId="0" applyFont="1" applyBorder="1" applyAlignment="1">
      <alignment horizontal="center" vertical="center"/>
    </xf>
    <xf numFmtId="0" fontId="51" fillId="0" borderId="173" xfId="0" applyFont="1" applyBorder="1" applyAlignment="1">
      <alignment horizontal="center" vertical="center"/>
    </xf>
    <xf numFmtId="0" fontId="51" fillId="0" borderId="175" xfId="0" applyFont="1" applyBorder="1" applyAlignment="1">
      <alignment horizontal="center" vertical="center"/>
    </xf>
    <xf numFmtId="0" fontId="51" fillId="0" borderId="174" xfId="0" applyFont="1" applyBorder="1" applyAlignment="1">
      <alignment horizontal="center" vertical="center"/>
    </xf>
    <xf numFmtId="0" fontId="51" fillId="0" borderId="190" xfId="0" applyFont="1" applyBorder="1" applyAlignment="1">
      <alignment horizontal="left" vertical="center"/>
    </xf>
    <xf numFmtId="0" fontId="51" fillId="0" borderId="182" xfId="0" applyFont="1" applyBorder="1" applyAlignment="1">
      <alignment horizontal="left" vertical="center"/>
    </xf>
    <xf numFmtId="0" fontId="51" fillId="0" borderId="192" xfId="0" applyFont="1" applyBorder="1" applyAlignment="1">
      <alignment horizontal="left" vertical="center"/>
    </xf>
    <xf numFmtId="0" fontId="51" fillId="0" borderId="170" xfId="0" applyFont="1" applyBorder="1" applyAlignment="1">
      <alignment horizontal="left" vertical="center"/>
    </xf>
    <xf numFmtId="0" fontId="46" fillId="0" borderId="0" xfId="0" applyFont="1"/>
    <xf numFmtId="0" fontId="66" fillId="0" borderId="0" xfId="0" applyFont="1"/>
    <xf numFmtId="0" fontId="50" fillId="0" borderId="0" xfId="0" applyFont="1" applyAlignment="1">
      <alignment horizontal="left" vertical="center" wrapText="1" indent="1"/>
    </xf>
    <xf numFmtId="0" fontId="0" fillId="0" borderId="37" xfId="0" applyBorder="1"/>
    <xf numFmtId="0" fontId="64" fillId="0" borderId="190" xfId="0" applyFont="1" applyBorder="1" applyAlignment="1">
      <alignment horizontal="left" vertical="center"/>
    </xf>
    <xf numFmtId="0" fontId="64" fillId="0" borderId="192" xfId="0" applyFont="1" applyBorder="1" applyAlignment="1">
      <alignment horizontal="left" vertical="center"/>
    </xf>
    <xf numFmtId="0" fontId="64" fillId="0" borderId="177" xfId="0" applyFont="1" applyBorder="1" applyAlignment="1">
      <alignment horizontal="left" vertical="center"/>
    </xf>
    <xf numFmtId="0" fontId="64" fillId="0" borderId="182" xfId="0" applyFont="1" applyBorder="1" applyAlignment="1">
      <alignment horizontal="left" vertical="center"/>
    </xf>
    <xf numFmtId="0" fontId="64" fillId="0" borderId="170" xfId="0" applyFont="1" applyBorder="1" applyAlignment="1">
      <alignment horizontal="left" vertical="center"/>
    </xf>
    <xf numFmtId="0" fontId="64" fillId="0" borderId="181" xfId="0" applyFont="1" applyBorder="1" applyAlignment="1">
      <alignment horizontal="left" vertical="center"/>
    </xf>
    <xf numFmtId="0" fontId="64" fillId="0" borderId="178" xfId="0" applyFont="1" applyBorder="1" applyAlignment="1">
      <alignment horizontal="left" vertical="center"/>
    </xf>
    <xf numFmtId="0" fontId="21" fillId="0" borderId="0" xfId="0" applyFont="1" applyAlignment="1">
      <alignment horizontal="left" wrapText="1"/>
    </xf>
    <xf numFmtId="0" fontId="12" fillId="37" borderId="58" xfId="18" applyFont="1" applyFill="1" applyBorder="1" applyAlignment="1">
      <alignment horizontal="center" vertical="center" wrapText="1"/>
    </xf>
    <xf numFmtId="0" fontId="40" fillId="21" borderId="43" xfId="0" applyFont="1" applyFill="1" applyBorder="1" applyAlignment="1">
      <alignment vertical="center"/>
    </xf>
    <xf numFmtId="0" fontId="40" fillId="21" borderId="21" xfId="0" applyFont="1" applyFill="1" applyBorder="1" applyAlignment="1">
      <alignment vertical="center"/>
    </xf>
    <xf numFmtId="0" fontId="46" fillId="21" borderId="97" xfId="0" applyFont="1" applyFill="1" applyBorder="1" applyAlignment="1">
      <alignment horizontal="left" vertical="center" wrapText="1"/>
    </xf>
    <xf numFmtId="164" fontId="45" fillId="21" borderId="97" xfId="0" applyNumberFormat="1" applyFont="1" applyFill="1" applyBorder="1" applyAlignment="1">
      <alignment horizontal="left" vertical="center" wrapText="1"/>
    </xf>
    <xf numFmtId="0" fontId="12" fillId="26" borderId="58" xfId="18" applyFont="1" applyFill="1" applyBorder="1" applyAlignment="1">
      <alignment horizontal="center" vertical="center" wrapText="1"/>
    </xf>
    <xf numFmtId="0" fontId="72" fillId="0" borderId="0" xfId="1" applyFont="1" applyBorder="1" applyAlignment="1"/>
    <xf numFmtId="0" fontId="21" fillId="0" borderId="200" xfId="0" applyFont="1" applyBorder="1" applyAlignment="1">
      <alignment wrapText="1"/>
    </xf>
    <xf numFmtId="164" fontId="21" fillId="0" borderId="201" xfId="0" applyNumberFormat="1" applyFont="1" applyBorder="1" applyAlignment="1">
      <alignment wrapText="1"/>
    </xf>
    <xf numFmtId="0" fontId="21" fillId="0" borderId="202" xfId="0" applyFont="1" applyBorder="1" applyAlignment="1">
      <alignment wrapText="1"/>
    </xf>
    <xf numFmtId="0" fontId="64" fillId="0" borderId="210" xfId="0" applyFont="1" applyBorder="1" applyAlignment="1">
      <alignment horizontal="left" vertical="center"/>
    </xf>
    <xf numFmtId="0" fontId="64" fillId="0" borderId="179" xfId="0" applyFont="1" applyBorder="1" applyAlignment="1">
      <alignment horizontal="left" vertical="center"/>
    </xf>
    <xf numFmtId="0" fontId="64" fillId="0" borderId="211" xfId="0" applyFont="1" applyBorder="1" applyAlignment="1">
      <alignment horizontal="left" vertical="center"/>
    </xf>
    <xf numFmtId="0" fontId="64" fillId="0" borderId="212" xfId="0" applyFont="1" applyBorder="1" applyAlignment="1">
      <alignment horizontal="left" vertical="center"/>
    </xf>
    <xf numFmtId="0" fontId="64" fillId="0" borderId="40" xfId="0" applyFont="1" applyBorder="1" applyAlignment="1">
      <alignment horizontal="left" vertical="center"/>
    </xf>
    <xf numFmtId="0" fontId="64" fillId="0" borderId="17" xfId="0" applyFont="1" applyBorder="1" applyAlignment="1">
      <alignment horizontal="left" vertical="center"/>
    </xf>
    <xf numFmtId="0" fontId="51" fillId="0" borderId="214" xfId="0" applyFont="1" applyBorder="1" applyAlignment="1">
      <alignment horizontal="left" vertical="center"/>
    </xf>
    <xf numFmtId="0" fontId="51" fillId="0" borderId="215" xfId="0" applyFont="1" applyBorder="1" applyAlignment="1">
      <alignment horizontal="left" vertical="center"/>
    </xf>
    <xf numFmtId="0" fontId="51" fillId="0" borderId="217" xfId="0" applyFont="1" applyBorder="1" applyAlignment="1">
      <alignment horizontal="left" vertical="center"/>
    </xf>
    <xf numFmtId="0" fontId="51" fillId="0" borderId="218" xfId="0" applyFont="1" applyBorder="1" applyAlignment="1">
      <alignment horizontal="left" vertical="center"/>
    </xf>
    <xf numFmtId="0" fontId="51" fillId="0" borderId="219" xfId="0" applyFont="1" applyBorder="1" applyAlignment="1">
      <alignment horizontal="left" vertical="center"/>
    </xf>
    <xf numFmtId="0" fontId="68" fillId="0" borderId="220" xfId="0" applyFont="1" applyBorder="1" applyAlignment="1">
      <alignment horizontal="center" vertical="center"/>
    </xf>
    <xf numFmtId="0" fontId="68" fillId="0" borderId="176" xfId="0" applyFont="1" applyBorder="1" applyAlignment="1">
      <alignment horizontal="center" vertical="center"/>
    </xf>
    <xf numFmtId="0" fontId="68" fillId="0" borderId="93" xfId="0" applyFont="1" applyBorder="1" applyAlignment="1">
      <alignment horizontal="center" vertical="center"/>
    </xf>
    <xf numFmtId="0" fontId="68" fillId="0" borderId="94" xfId="0" applyFont="1" applyBorder="1" applyAlignment="1">
      <alignment horizontal="center" vertical="center"/>
    </xf>
    <xf numFmtId="0" fontId="51" fillId="0" borderId="59" xfId="0" applyFont="1" applyBorder="1" applyAlignment="1">
      <alignment horizontal="left" vertical="center"/>
    </xf>
    <xf numFmtId="0" fontId="51" fillId="0" borderId="220" xfId="0" applyFont="1" applyBorder="1" applyAlignment="1">
      <alignment horizontal="left" vertical="center"/>
    </xf>
    <xf numFmtId="0" fontId="51" fillId="0" borderId="176" xfId="0" applyFont="1" applyBorder="1" applyAlignment="1">
      <alignment horizontal="left" vertical="center"/>
    </xf>
    <xf numFmtId="0" fontId="51" fillId="0" borderId="93" xfId="0" applyFont="1" applyBorder="1" applyAlignment="1">
      <alignment horizontal="left" vertical="center"/>
    </xf>
    <xf numFmtId="0" fontId="51" fillId="0" borderId="94" xfId="0" applyFont="1" applyBorder="1" applyAlignment="1">
      <alignment horizontal="left" vertical="center"/>
    </xf>
    <xf numFmtId="0" fontId="51" fillId="0" borderId="59" xfId="0" applyFont="1" applyBorder="1" applyAlignment="1">
      <alignment horizontal="center" vertical="center"/>
    </xf>
    <xf numFmtId="0" fontId="51" fillId="0" borderId="220" xfId="0" applyFont="1" applyBorder="1" applyAlignment="1">
      <alignment horizontal="center" vertical="center"/>
    </xf>
    <xf numFmtId="0" fontId="51" fillId="0" borderId="176" xfId="0" applyFont="1" applyBorder="1" applyAlignment="1">
      <alignment horizontal="center" vertical="center"/>
    </xf>
    <xf numFmtId="0" fontId="51" fillId="0" borderId="198" xfId="0" applyFont="1" applyBorder="1" applyAlignment="1">
      <alignment horizontal="center" vertical="center"/>
    </xf>
    <xf numFmtId="0" fontId="51" fillId="0" borderId="93" xfId="0" applyFont="1" applyBorder="1" applyAlignment="1">
      <alignment horizontal="center" vertical="center"/>
    </xf>
    <xf numFmtId="0" fontId="51" fillId="0" borderId="94" xfId="0" applyFont="1" applyBorder="1" applyAlignment="1">
      <alignment horizontal="center" vertical="center"/>
    </xf>
    <xf numFmtId="0" fontId="51" fillId="0" borderId="97" xfId="0" applyFont="1" applyBorder="1" applyAlignment="1">
      <alignment horizontal="left" vertical="center"/>
    </xf>
    <xf numFmtId="0" fontId="51" fillId="0" borderId="143" xfId="0" applyFont="1" applyBorder="1" applyAlignment="1">
      <alignment horizontal="left" vertical="center"/>
    </xf>
    <xf numFmtId="0" fontId="51" fillId="0" borderId="97" xfId="0" applyFont="1" applyBorder="1" applyAlignment="1">
      <alignment horizontal="center" vertical="center"/>
    </xf>
    <xf numFmtId="0" fontId="51" fillId="0" borderId="143" xfId="0" applyFont="1" applyBorder="1" applyAlignment="1">
      <alignment horizontal="center" vertical="center"/>
    </xf>
    <xf numFmtId="0" fontId="51" fillId="0" borderId="59" xfId="0" applyFont="1" applyBorder="1" applyAlignment="1">
      <alignment vertical="center"/>
    </xf>
    <xf numFmtId="0" fontId="51" fillId="0" borderId="97" xfId="0" applyFont="1" applyBorder="1" applyAlignment="1">
      <alignment vertical="center"/>
    </xf>
    <xf numFmtId="0" fontId="51" fillId="0" borderId="143" xfId="0" applyFont="1" applyBorder="1" applyAlignment="1">
      <alignment vertical="center"/>
    </xf>
    <xf numFmtId="0" fontId="26" fillId="14" borderId="18" xfId="0" applyFont="1" applyFill="1" applyBorder="1" applyAlignment="1">
      <alignment horizontal="left" vertical="center" wrapText="1" indent="1"/>
    </xf>
    <xf numFmtId="0" fontId="25" fillId="19" borderId="0" xfId="25" applyFont="1" applyFill="1" applyBorder="1" applyAlignment="1">
      <alignment horizontal="left" vertical="center" wrapText="1" indent="1"/>
    </xf>
    <xf numFmtId="0" fontId="0" fillId="0" borderId="144" xfId="0" applyBorder="1" applyAlignment="1">
      <alignment horizontal="left" wrapText="1" indent="1"/>
    </xf>
    <xf numFmtId="0" fontId="25" fillId="0" borderId="144" xfId="0" applyFont="1" applyBorder="1" applyAlignment="1">
      <alignment horizontal="left" wrapText="1" indent="1"/>
    </xf>
    <xf numFmtId="0" fontId="0" fillId="0" borderId="144" xfId="0" applyBorder="1" applyAlignment="1">
      <alignment horizontal="left" indent="1"/>
    </xf>
    <xf numFmtId="0" fontId="26" fillId="14" borderId="20" xfId="0" applyFont="1" applyFill="1" applyBorder="1" applyAlignment="1">
      <alignment horizontal="left" vertical="center" wrapText="1" indent="1"/>
    </xf>
    <xf numFmtId="164" fontId="38" fillId="28" borderId="15" xfId="0" applyNumberFormat="1" applyFont="1" applyFill="1" applyBorder="1" applyAlignment="1">
      <alignment horizontal="right" vertical="center" wrapText="1"/>
    </xf>
    <xf numFmtId="0" fontId="26" fillId="14" borderId="47" xfId="0" applyFont="1" applyFill="1" applyBorder="1" applyAlignment="1">
      <alignment horizontal="left" vertical="center" wrapText="1" indent="1"/>
    </xf>
    <xf numFmtId="0" fontId="26" fillId="19" borderId="227" xfId="25" applyFont="1" applyFill="1" applyBorder="1" applyAlignment="1">
      <alignment horizontal="center" vertical="center" wrapText="1"/>
    </xf>
    <xf numFmtId="0" fontId="5" fillId="0" borderId="150" xfId="0" applyFont="1" applyBorder="1"/>
    <xf numFmtId="0" fontId="21" fillId="0" borderId="228" xfId="0" applyFont="1" applyBorder="1" applyAlignment="1">
      <alignment vertical="center"/>
    </xf>
    <xf numFmtId="0" fontId="21" fillId="0" borderId="149" xfId="0" applyFont="1" applyBorder="1" applyAlignment="1">
      <alignment vertical="center"/>
    </xf>
    <xf numFmtId="0" fontId="72" fillId="0" borderId="0" xfId="1" applyFont="1" applyFill="1" applyBorder="1" applyAlignment="1"/>
    <xf numFmtId="0" fontId="26" fillId="31" borderId="151" xfId="0" applyFont="1" applyFill="1" applyBorder="1" applyAlignment="1">
      <alignment horizontal="left" vertical="center" wrapText="1" indent="1"/>
    </xf>
    <xf numFmtId="0" fontId="26" fillId="31" borderId="152" xfId="0" applyFont="1" applyFill="1" applyBorder="1" applyAlignment="1">
      <alignment horizontal="left" vertical="center" wrapText="1" indent="1"/>
    </xf>
    <xf numFmtId="0" fontId="26" fillId="31" borderId="153" xfId="0" applyFont="1" applyFill="1" applyBorder="1" applyAlignment="1">
      <alignment horizontal="left" vertical="center" wrapText="1" indent="1"/>
    </xf>
    <xf numFmtId="0" fontId="21" fillId="0" borderId="46" xfId="0" applyFont="1" applyBorder="1" applyAlignment="1">
      <alignment horizontal="left" vertical="center" wrapText="1" indent="1"/>
    </xf>
    <xf numFmtId="0" fontId="21" fillId="0" borderId="64" xfId="0" applyFont="1" applyBorder="1" applyAlignment="1">
      <alignment horizontal="left" vertical="center" wrapText="1" indent="1"/>
    </xf>
    <xf numFmtId="0" fontId="21" fillId="0" borderId="43" xfId="0" applyFont="1" applyBorder="1" applyAlignment="1">
      <alignment horizontal="left" vertical="center" wrapText="1" indent="1"/>
    </xf>
    <xf numFmtId="0" fontId="21" fillId="0" borderId="21" xfId="0" applyFont="1" applyBorder="1" applyAlignment="1">
      <alignment horizontal="left" vertical="center" wrapText="1" indent="1"/>
    </xf>
    <xf numFmtId="0" fontId="78" fillId="0" borderId="0" xfId="0" applyFont="1" applyAlignment="1">
      <alignment horizontal="center" vertical="top" wrapText="1"/>
    </xf>
    <xf numFmtId="0" fontId="77" fillId="0" borderId="0" xfId="0" applyFont="1" applyAlignment="1">
      <alignment horizontal="center" vertical="top" wrapText="1"/>
    </xf>
    <xf numFmtId="0" fontId="21" fillId="0" borderId="40" xfId="0" applyFont="1" applyBorder="1" applyAlignment="1">
      <alignment horizontal="left" vertical="top" wrapText="1"/>
    </xf>
    <xf numFmtId="0" fontId="79" fillId="0" borderId="0" xfId="0" applyFont="1" applyAlignment="1">
      <alignment horizontal="left" vertical="top"/>
    </xf>
    <xf numFmtId="0" fontId="27" fillId="12" borderId="14" xfId="0" applyFont="1" applyFill="1" applyBorder="1" applyAlignment="1">
      <alignment horizontal="left" vertical="center" wrapText="1"/>
    </xf>
    <xf numFmtId="0" fontId="27" fillId="12" borderId="45" xfId="0" applyFont="1" applyFill="1" applyBorder="1" applyAlignment="1">
      <alignment horizontal="left" vertical="center" wrapText="1"/>
    </xf>
    <xf numFmtId="0" fontId="28" fillId="13" borderId="15" xfId="0" applyFont="1" applyFill="1" applyBorder="1"/>
    <xf numFmtId="0" fontId="54" fillId="29" borderId="133" xfId="0" applyFont="1" applyFill="1" applyBorder="1" applyAlignment="1">
      <alignment horizontal="left" vertical="center" wrapText="1" indent="1"/>
    </xf>
    <xf numFmtId="0" fontId="54" fillId="29" borderId="148" xfId="0" applyFont="1" applyFill="1" applyBorder="1" applyAlignment="1">
      <alignment horizontal="left" vertical="center" wrapText="1" indent="1"/>
    </xf>
    <xf numFmtId="0" fontId="54" fillId="29" borderId="134" xfId="0" applyFont="1" applyFill="1" applyBorder="1" applyAlignment="1">
      <alignment horizontal="left" vertical="center" wrapText="1" indent="1"/>
    </xf>
    <xf numFmtId="0" fontId="54" fillId="29" borderId="132" xfId="0" applyFont="1" applyFill="1" applyBorder="1" applyAlignment="1">
      <alignment horizontal="left" vertical="center" wrapText="1" indent="1"/>
    </xf>
    <xf numFmtId="0" fontId="54" fillId="29" borderId="0" xfId="0" applyFont="1" applyFill="1" applyAlignment="1">
      <alignment horizontal="left" vertical="center" wrapText="1" indent="1"/>
    </xf>
    <xf numFmtId="0" fontId="54" fillId="29" borderId="135" xfId="0" applyFont="1" applyFill="1" applyBorder="1" applyAlignment="1">
      <alignment horizontal="left" vertical="center" wrapText="1" indent="1"/>
    </xf>
    <xf numFmtId="0" fontId="54" fillId="29" borderId="131" xfId="0" applyFont="1" applyFill="1" applyBorder="1" applyAlignment="1">
      <alignment horizontal="left" vertical="center" wrapText="1" indent="1"/>
    </xf>
    <xf numFmtId="0" fontId="54" fillId="29" borderId="149" xfId="0" applyFont="1" applyFill="1" applyBorder="1" applyAlignment="1">
      <alignment horizontal="left" vertical="center" wrapText="1" indent="1"/>
    </xf>
    <xf numFmtId="0" fontId="54" fillId="29" borderId="136" xfId="0" applyFont="1" applyFill="1" applyBorder="1" applyAlignment="1">
      <alignment horizontal="left" vertical="center" wrapText="1" indent="1"/>
    </xf>
    <xf numFmtId="0" fontId="21" fillId="0" borderId="99" xfId="0" applyFont="1" applyBorder="1" applyAlignment="1">
      <alignment horizontal="left" vertical="center" wrapText="1" indent="1"/>
    </xf>
    <xf numFmtId="0" fontId="21" fillId="0" borderId="100" xfId="0" applyFont="1" applyBorder="1" applyAlignment="1">
      <alignment horizontal="left" vertical="center" wrapText="1" indent="1"/>
    </xf>
    <xf numFmtId="0" fontId="1" fillId="0" borderId="0" xfId="24" applyFill="1" applyBorder="1" applyAlignment="1">
      <alignment horizontal="left" vertical="center" wrapText="1" indent="1"/>
    </xf>
    <xf numFmtId="0" fontId="61" fillId="14" borderId="158" xfId="0" applyFont="1" applyFill="1" applyBorder="1" applyAlignment="1">
      <alignment horizontal="left" vertical="center" wrapText="1" indent="1"/>
    </xf>
    <xf numFmtId="0" fontId="61" fillId="14" borderId="159" xfId="0" applyFont="1" applyFill="1" applyBorder="1" applyAlignment="1">
      <alignment horizontal="left" vertical="center" wrapText="1" indent="1"/>
    </xf>
    <xf numFmtId="0" fontId="61" fillId="14" borderId="160" xfId="0" applyFont="1" applyFill="1" applyBorder="1" applyAlignment="1">
      <alignment horizontal="left" vertical="center" wrapText="1" indent="1"/>
    </xf>
    <xf numFmtId="0" fontId="63" fillId="30" borderId="151" xfId="0" applyFont="1" applyFill="1" applyBorder="1" applyAlignment="1">
      <alignment horizontal="left" vertical="center" wrapText="1" indent="1"/>
    </xf>
    <xf numFmtId="0" fontId="63" fillId="30" borderId="152" xfId="0" applyFont="1" applyFill="1" applyBorder="1" applyAlignment="1">
      <alignment horizontal="left" vertical="center" wrapText="1" indent="1"/>
    </xf>
    <xf numFmtId="0" fontId="63" fillId="30" borderId="153" xfId="0" applyFont="1" applyFill="1" applyBorder="1" applyAlignment="1">
      <alignment horizontal="left" vertical="center" wrapText="1" indent="1"/>
    </xf>
    <xf numFmtId="0" fontId="0" fillId="0" borderId="127" xfId="0" applyBorder="1" applyAlignment="1">
      <alignment horizontal="center"/>
    </xf>
    <xf numFmtId="0" fontId="0" fillId="0" borderId="128" xfId="0" applyBorder="1" applyAlignment="1">
      <alignment horizontal="center"/>
    </xf>
    <xf numFmtId="0" fontId="0" fillId="0" borderId="129" xfId="0" applyBorder="1" applyAlignment="1">
      <alignment horizontal="center"/>
    </xf>
    <xf numFmtId="0" fontId="31" fillId="10" borderId="31" xfId="18" applyFont="1" applyBorder="1" applyAlignment="1">
      <alignment horizontal="center"/>
    </xf>
    <xf numFmtId="0" fontId="14" fillId="9" borderId="29" xfId="16" applyNumberFormat="1" applyBorder="1" applyAlignment="1">
      <alignment horizontal="center" vertical="center"/>
    </xf>
    <xf numFmtId="0" fontId="0" fillId="0" borderId="117" xfId="0" applyBorder="1" applyAlignment="1">
      <alignment horizontal="left" wrapText="1" indent="1"/>
    </xf>
    <xf numFmtId="0" fontId="14" fillId="9" borderId="53" xfId="16" applyNumberFormat="1" applyBorder="1" applyAlignment="1">
      <alignment horizontal="center" vertical="center" wrapText="1"/>
    </xf>
    <xf numFmtId="0" fontId="14" fillId="9" borderId="52" xfId="16" applyNumberFormat="1" applyBorder="1" applyAlignment="1">
      <alignment horizontal="center" vertical="center" wrapText="1"/>
    </xf>
    <xf numFmtId="0" fontId="14" fillId="9" borderId="114" xfId="16" applyNumberFormat="1" applyBorder="1" applyAlignment="1">
      <alignment horizontal="center" vertical="center" wrapText="1"/>
    </xf>
    <xf numFmtId="0" fontId="14" fillId="9" borderId="72" xfId="16" applyNumberFormat="1" applyBorder="1" applyAlignment="1">
      <alignment horizontal="center" vertical="center" wrapText="1"/>
    </xf>
    <xf numFmtId="0" fontId="14" fillId="9" borderId="92" xfId="16" applyNumberFormat="1" applyBorder="1" applyAlignment="1">
      <alignment horizontal="center" vertical="center" wrapText="1"/>
    </xf>
    <xf numFmtId="0" fontId="14" fillId="9" borderId="0" xfId="16" applyNumberFormat="1" applyBorder="1" applyAlignment="1">
      <alignment horizontal="center" vertical="center" wrapText="1"/>
    </xf>
    <xf numFmtId="0" fontId="31" fillId="10" borderId="118" xfId="18" applyFont="1" applyBorder="1" applyAlignment="1">
      <alignment horizontal="center" vertical="center" wrapText="1"/>
    </xf>
    <xf numFmtId="0" fontId="31" fillId="10" borderId="119" xfId="18" applyFont="1" applyBorder="1" applyAlignment="1">
      <alignment horizontal="center" vertical="center" wrapText="1"/>
    </xf>
    <xf numFmtId="0" fontId="31" fillId="25" borderId="120" xfId="0" applyFont="1" applyFill="1" applyBorder="1" applyAlignment="1">
      <alignment horizontal="center" vertical="center" wrapText="1"/>
    </xf>
    <xf numFmtId="0" fontId="31" fillId="25" borderId="122" xfId="0" applyFont="1" applyFill="1" applyBorder="1" applyAlignment="1">
      <alignment horizontal="center" vertical="center" wrapText="1"/>
    </xf>
    <xf numFmtId="0" fontId="0" fillId="0" borderId="126" xfId="0" applyBorder="1" applyAlignment="1">
      <alignment horizontal="left" indent="1"/>
    </xf>
    <xf numFmtId="0" fontId="31" fillId="10" borderId="130" xfId="18" applyFont="1" applyBorder="1" applyAlignment="1">
      <alignment horizontal="center" vertical="center"/>
    </xf>
    <xf numFmtId="0" fontId="31" fillId="10" borderId="57" xfId="18" applyFont="1" applyBorder="1" applyAlignment="1">
      <alignment horizontal="center"/>
    </xf>
    <xf numFmtId="0" fontId="31" fillId="10" borderId="51" xfId="18" applyFont="1" applyBorder="1" applyAlignment="1">
      <alignment horizontal="center"/>
    </xf>
    <xf numFmtId="0" fontId="31" fillId="10" borderId="53" xfId="18" applyFont="1" applyBorder="1" applyAlignment="1">
      <alignment horizontal="center" vertical="center"/>
    </xf>
    <xf numFmtId="0" fontId="31" fillId="10" borderId="54" xfId="18" applyFont="1" applyBorder="1" applyAlignment="1">
      <alignment horizontal="center" vertical="center"/>
    </xf>
    <xf numFmtId="0" fontId="31" fillId="10" borderId="92" xfId="18" applyFont="1" applyBorder="1" applyAlignment="1">
      <alignment horizontal="center" vertical="center"/>
    </xf>
    <xf numFmtId="0" fontId="31" fillId="10" borderId="125" xfId="18" applyFont="1" applyBorder="1" applyAlignment="1">
      <alignment horizontal="center" vertical="center"/>
    </xf>
    <xf numFmtId="0" fontId="31" fillId="10" borderId="124" xfId="18" applyFont="1" applyBorder="1" applyAlignment="1">
      <alignment horizontal="center"/>
    </xf>
    <xf numFmtId="0" fontId="31" fillId="10" borderId="53" xfId="18" applyFont="1" applyBorder="1" applyAlignment="1">
      <alignment horizontal="center"/>
    </xf>
    <xf numFmtId="0" fontId="14" fillId="9" borderId="0" xfId="16" applyNumberFormat="1" applyBorder="1" applyAlignment="1">
      <alignment horizontal="center" vertical="center"/>
    </xf>
    <xf numFmtId="0" fontId="0" fillId="0" borderId="126" xfId="0" applyBorder="1" applyAlignment="1">
      <alignment horizontal="left" vertical="center" indent="1"/>
    </xf>
    <xf numFmtId="0" fontId="72" fillId="0" borderId="0" xfId="1" applyFont="1" applyBorder="1" applyAlignment="1">
      <alignment horizontal="left" vertical="top"/>
    </xf>
    <xf numFmtId="0" fontId="14" fillId="9" borderId="53" xfId="16" applyNumberFormat="1" applyBorder="1" applyAlignment="1">
      <alignment horizontal="center" vertical="center"/>
    </xf>
    <xf numFmtId="0" fontId="14" fillId="9" borderId="52" xfId="16" applyNumberFormat="1" applyBorder="1" applyAlignment="1">
      <alignment horizontal="center" vertical="center"/>
    </xf>
    <xf numFmtId="0" fontId="14" fillId="9" borderId="54" xfId="16" applyNumberFormat="1" applyBorder="1" applyAlignment="1">
      <alignment horizontal="center" vertical="center"/>
    </xf>
    <xf numFmtId="0" fontId="14" fillId="9" borderId="55" xfId="16" applyNumberFormat="1" applyBorder="1" applyAlignment="1">
      <alignment horizontal="center" vertical="center"/>
    </xf>
    <xf numFmtId="0" fontId="14" fillId="9" borderId="50" xfId="16" applyNumberFormat="1" applyBorder="1" applyAlignment="1">
      <alignment horizontal="center" vertical="center"/>
    </xf>
    <xf numFmtId="0" fontId="14" fillId="9" borderId="56" xfId="16" applyNumberFormat="1" applyBorder="1" applyAlignment="1">
      <alignment horizontal="center" vertical="center"/>
    </xf>
    <xf numFmtId="0" fontId="31" fillId="25" borderId="123" xfId="0" applyFont="1" applyFill="1" applyBorder="1" applyAlignment="1">
      <alignment horizontal="center" vertical="center" wrapText="1"/>
    </xf>
    <xf numFmtId="0" fontId="0" fillId="0" borderId="157" xfId="0" applyBorder="1" applyAlignment="1">
      <alignment horizontal="left" wrapText="1" indent="1"/>
    </xf>
    <xf numFmtId="0" fontId="31" fillId="25" borderId="90" xfId="0" applyFont="1" applyFill="1" applyBorder="1" applyAlignment="1">
      <alignment horizontal="center" vertical="center" wrapText="1"/>
    </xf>
    <xf numFmtId="0" fontId="31" fillId="25" borderId="91" xfId="0" applyFont="1" applyFill="1" applyBorder="1" applyAlignment="1">
      <alignment horizontal="center" vertical="center" wrapText="1"/>
    </xf>
    <xf numFmtId="0" fontId="0" fillId="0" borderId="121" xfId="0" applyBorder="1" applyAlignment="1">
      <alignment horizontal="left" wrapText="1" indent="1"/>
    </xf>
    <xf numFmtId="0" fontId="0" fillId="0" borderId="0" xfId="0" applyAlignment="1">
      <alignment horizontal="center"/>
    </xf>
    <xf numFmtId="0" fontId="54" fillId="24" borderId="137" xfId="0" applyFont="1" applyFill="1" applyBorder="1" applyAlignment="1">
      <alignment horizontal="left" vertical="center" wrapText="1" indent="1"/>
    </xf>
    <xf numFmtId="0" fontId="54" fillId="24" borderId="99" xfId="0" applyFont="1" applyFill="1" applyBorder="1" applyAlignment="1">
      <alignment horizontal="left" vertical="center" wrapText="1" indent="1"/>
    </xf>
    <xf numFmtId="0" fontId="67" fillId="22" borderId="13" xfId="0" applyFont="1" applyFill="1" applyBorder="1" applyAlignment="1">
      <alignment horizontal="center" vertical="center"/>
    </xf>
    <xf numFmtId="0" fontId="67" fillId="22" borderId="184" xfId="0" applyFont="1" applyFill="1" applyBorder="1" applyAlignment="1">
      <alignment horizontal="center" vertical="center"/>
    </xf>
    <xf numFmtId="0" fontId="12" fillId="33" borderId="185" xfId="0" applyFont="1" applyFill="1" applyBorder="1" applyAlignment="1">
      <alignment horizontal="center" vertical="center" wrapText="1"/>
    </xf>
    <xf numFmtId="0" fontId="12" fillId="33" borderId="98" xfId="0" applyFont="1" applyFill="1" applyBorder="1" applyAlignment="1">
      <alignment horizontal="center" vertical="center" wrapText="1"/>
    </xf>
    <xf numFmtId="0" fontId="12" fillId="33" borderId="13" xfId="0" applyFont="1" applyFill="1" applyBorder="1" applyAlignment="1">
      <alignment horizontal="center" vertical="center" wrapText="1"/>
    </xf>
    <xf numFmtId="0" fontId="12" fillId="33" borderId="14" xfId="0" applyFont="1" applyFill="1" applyBorder="1" applyAlignment="1">
      <alignment horizontal="center" vertical="center" wrapText="1"/>
    </xf>
    <xf numFmtId="0" fontId="65" fillId="0" borderId="97" xfId="0" applyFont="1" applyBorder="1" applyAlignment="1">
      <alignment horizontal="center" vertical="center" wrapText="1"/>
    </xf>
    <xf numFmtId="0" fontId="65" fillId="0" borderId="187" xfId="0" applyFont="1" applyBorder="1" applyAlignment="1">
      <alignment horizontal="center" vertical="center" wrapText="1"/>
    </xf>
    <xf numFmtId="0" fontId="65" fillId="0" borderId="143" xfId="0" applyFont="1" applyBorder="1" applyAlignment="1">
      <alignment horizontal="center" vertical="center" wrapText="1"/>
    </xf>
    <xf numFmtId="0" fontId="65" fillId="0" borderId="186" xfId="0" applyFont="1" applyBorder="1" applyAlignment="1">
      <alignment horizontal="center" vertical="center" wrapText="1"/>
    </xf>
    <xf numFmtId="0" fontId="50" fillId="0" borderId="0" xfId="0" applyFont="1" applyAlignment="1">
      <alignment horizontal="left" vertical="top" wrapText="1"/>
    </xf>
    <xf numFmtId="0" fontId="20" fillId="0" borderId="0" xfId="0" applyFont="1" applyAlignment="1">
      <alignment horizontal="left" vertical="top" wrapText="1"/>
    </xf>
    <xf numFmtId="0" fontId="65" fillId="0" borderId="204" xfId="0" applyFont="1" applyBorder="1" applyAlignment="1">
      <alignment horizontal="center" vertical="center"/>
    </xf>
    <xf numFmtId="0" fontId="65" fillId="0" borderId="38" xfId="0" applyFont="1" applyBorder="1" applyAlignment="1">
      <alignment horizontal="center" vertical="center"/>
    </xf>
    <xf numFmtId="0" fontId="65" fillId="0" borderId="41" xfId="0" applyFont="1" applyBorder="1" applyAlignment="1">
      <alignment horizontal="center" vertical="center"/>
    </xf>
    <xf numFmtId="0" fontId="65" fillId="0" borderId="24" xfId="0" applyFont="1" applyBorder="1" applyAlignment="1">
      <alignment horizontal="center" vertical="center"/>
    </xf>
    <xf numFmtId="0" fontId="65" fillId="0" borderId="0" xfId="0" applyFont="1" applyAlignment="1">
      <alignment horizontal="center" vertical="center"/>
    </xf>
    <xf numFmtId="0" fontId="65" fillId="0" borderId="39" xfId="0" applyFont="1" applyBorder="1" applyAlignment="1">
      <alignment horizontal="center" vertical="center"/>
    </xf>
    <xf numFmtId="0" fontId="65" fillId="0" borderId="180" xfId="0" applyFont="1" applyBorder="1" applyAlignment="1">
      <alignment horizontal="center" vertical="center"/>
    </xf>
    <xf numFmtId="0" fontId="65" fillId="0" borderId="171" xfId="0" applyFont="1" applyBorder="1" applyAlignment="1">
      <alignment horizontal="center" vertical="center"/>
    </xf>
    <xf numFmtId="0" fontId="65" fillId="0" borderId="205" xfId="0" applyFont="1" applyBorder="1" applyAlignment="1">
      <alignment horizontal="center" vertical="center"/>
    </xf>
    <xf numFmtId="0" fontId="12" fillId="19" borderId="185" xfId="0" applyFont="1" applyFill="1" applyBorder="1" applyAlignment="1">
      <alignment horizontal="center" vertical="center"/>
    </xf>
    <xf numFmtId="0" fontId="12" fillId="19" borderId="96" xfId="0" applyFont="1" applyFill="1" applyBorder="1" applyAlignment="1">
      <alignment horizontal="center" vertical="center"/>
    </xf>
    <xf numFmtId="0" fontId="12" fillId="19" borderId="184" xfId="0" applyFont="1" applyFill="1" applyBorder="1" applyAlignment="1">
      <alignment horizontal="center" vertical="center"/>
    </xf>
    <xf numFmtId="0" fontId="12" fillId="19" borderId="141" xfId="0" applyFont="1" applyFill="1" applyBorder="1" applyAlignment="1">
      <alignment horizontal="center" vertical="center"/>
    </xf>
    <xf numFmtId="0" fontId="64" fillId="0" borderId="33" xfId="0" applyFont="1" applyBorder="1" applyAlignment="1">
      <alignment horizontal="left" vertical="center"/>
    </xf>
    <xf numFmtId="0" fontId="64" fillId="0" borderId="193" xfId="0" applyFont="1" applyBorder="1" applyAlignment="1">
      <alignment horizontal="left" vertical="center"/>
    </xf>
    <xf numFmtId="0" fontId="53" fillId="23" borderId="147" xfId="0" applyFont="1" applyFill="1" applyBorder="1" applyAlignment="1">
      <alignment horizontal="left" vertical="center" wrapText="1"/>
    </xf>
    <xf numFmtId="0" fontId="53" fillId="23" borderId="0" xfId="0" applyFont="1" applyFill="1" applyAlignment="1">
      <alignment horizontal="left" vertical="center" wrapText="1"/>
    </xf>
    <xf numFmtId="0" fontId="21" fillId="0" borderId="0" xfId="25" applyFont="1" applyBorder="1" applyAlignment="1">
      <alignment horizontal="left" vertical="center" wrapText="1" indent="1"/>
    </xf>
    <xf numFmtId="0" fontId="70" fillId="0" borderId="0" xfId="25" applyFont="1" applyBorder="1" applyAlignment="1">
      <alignment horizontal="left" vertical="center" wrapText="1" indent="1"/>
    </xf>
    <xf numFmtId="0" fontId="70" fillId="0" borderId="39" xfId="25" applyFont="1" applyBorder="1" applyAlignment="1">
      <alignment horizontal="left" vertical="center" wrapText="1" indent="1"/>
    </xf>
    <xf numFmtId="0" fontId="21" fillId="0" borderId="23" xfId="25" applyFont="1" applyBorder="1" applyAlignment="1">
      <alignment horizontal="left" vertical="center" wrapText="1" indent="1"/>
    </xf>
    <xf numFmtId="0" fontId="21" fillId="0" borderId="48" xfId="25" applyFont="1" applyBorder="1" applyAlignment="1">
      <alignment horizontal="left" vertical="center" wrapText="1" indent="1"/>
    </xf>
    <xf numFmtId="0" fontId="21" fillId="0" borderId="22" xfId="25" applyFont="1" applyBorder="1" applyAlignment="1">
      <alignment horizontal="left" vertical="center" wrapText="1" indent="1"/>
    </xf>
    <xf numFmtId="0" fontId="21" fillId="0" borderId="19" xfId="25" applyFont="1" applyBorder="1" applyAlignment="1">
      <alignment horizontal="left" vertical="center" wrapText="1" indent="1"/>
    </xf>
    <xf numFmtId="0" fontId="21" fillId="0" borderId="43" xfId="25" applyFont="1" applyBorder="1" applyAlignment="1">
      <alignment horizontal="left" vertical="center" wrapText="1" indent="1"/>
    </xf>
    <xf numFmtId="0" fontId="21" fillId="0" borderId="21" xfId="25" applyFont="1" applyBorder="1" applyAlignment="1">
      <alignment horizontal="left" vertical="center" wrapText="1" indent="1"/>
    </xf>
    <xf numFmtId="0" fontId="38" fillId="33" borderId="14" xfId="0" applyFont="1" applyFill="1" applyBorder="1" applyAlignment="1">
      <alignment horizontal="center" vertical="center"/>
    </xf>
    <xf numFmtId="0" fontId="38" fillId="33" borderId="45" xfId="0" applyFont="1" applyFill="1" applyBorder="1" applyAlignment="1">
      <alignment horizontal="center" vertical="center"/>
    </xf>
    <xf numFmtId="0" fontId="38" fillId="33" borderId="15" xfId="0" applyFont="1" applyFill="1" applyBorder="1" applyAlignment="1">
      <alignment horizontal="center" vertical="center"/>
    </xf>
    <xf numFmtId="0" fontId="65" fillId="0" borderId="188" xfId="0" applyFont="1" applyBorder="1" applyAlignment="1">
      <alignment horizontal="center" vertical="center"/>
    </xf>
    <xf numFmtId="0" fontId="65" fillId="0" borderId="189" xfId="0" applyFont="1" applyBorder="1" applyAlignment="1">
      <alignment horizontal="center" vertical="center"/>
    </xf>
    <xf numFmtId="0" fontId="21" fillId="0" borderId="0" xfId="0" applyFont="1" applyAlignment="1">
      <alignment horizontal="left" vertical="top" wrapText="1" indent="1"/>
    </xf>
    <xf numFmtId="0" fontId="65" fillId="0" borderId="199" xfId="0" applyFont="1" applyBorder="1" applyAlignment="1">
      <alignment horizontal="center" vertical="center"/>
    </xf>
    <xf numFmtId="0" fontId="65" fillId="0" borderId="207" xfId="0" applyFont="1" applyBorder="1" applyAlignment="1">
      <alignment horizontal="center" vertical="center"/>
    </xf>
    <xf numFmtId="0" fontId="12" fillId="35" borderId="42" xfId="0" applyFont="1" applyFill="1" applyBorder="1" applyAlignment="1">
      <alignment horizontal="center" vertical="center" wrapText="1"/>
    </xf>
    <xf numFmtId="0" fontId="12" fillId="35" borderId="38" xfId="0" applyFont="1" applyFill="1" applyBorder="1" applyAlignment="1">
      <alignment horizontal="center" vertical="center" wrapText="1"/>
    </xf>
    <xf numFmtId="0" fontId="12" fillId="35" borderId="203" xfId="0" applyFont="1" applyFill="1" applyBorder="1" applyAlignment="1">
      <alignment horizontal="center" vertical="center" wrapText="1"/>
    </xf>
    <xf numFmtId="0" fontId="12" fillId="35" borderId="37" xfId="0" applyFont="1" applyFill="1" applyBorder="1" applyAlignment="1">
      <alignment horizontal="center" vertical="center" wrapText="1"/>
    </xf>
    <xf numFmtId="0" fontId="12" fillId="35" borderId="0" xfId="0" applyFont="1" applyFill="1" applyAlignment="1">
      <alignment horizontal="center" vertical="center" wrapText="1"/>
    </xf>
    <xf numFmtId="0" fontId="12" fillId="35" borderId="25" xfId="0" applyFont="1" applyFill="1" applyBorder="1" applyAlignment="1">
      <alignment horizontal="center" vertical="center" wrapText="1"/>
    </xf>
    <xf numFmtId="0" fontId="12" fillId="35" borderId="16" xfId="0" applyFont="1" applyFill="1" applyBorder="1" applyAlignment="1">
      <alignment horizontal="center" vertical="center" wrapText="1"/>
    </xf>
    <xf numFmtId="0" fontId="12" fillId="35" borderId="40" xfId="0" applyFont="1" applyFill="1" applyBorder="1" applyAlignment="1">
      <alignment horizontal="center" vertical="center" wrapText="1"/>
    </xf>
    <xf numFmtId="0" fontId="12" fillId="35" borderId="206" xfId="0" applyFont="1" applyFill="1" applyBorder="1" applyAlignment="1">
      <alignment horizontal="center" vertical="center" wrapText="1"/>
    </xf>
    <xf numFmtId="0" fontId="12" fillId="34" borderId="141" xfId="0" applyFont="1" applyFill="1" applyBorder="1" applyAlignment="1">
      <alignment horizontal="center" vertical="center"/>
    </xf>
    <xf numFmtId="0" fontId="12" fillId="34" borderId="208" xfId="0" applyFont="1" applyFill="1" applyBorder="1" applyAlignment="1">
      <alignment horizontal="center" vertical="center"/>
    </xf>
    <xf numFmtId="0" fontId="12" fillId="34" borderId="58" xfId="0" applyFont="1" applyFill="1" applyBorder="1" applyAlignment="1">
      <alignment horizontal="center" vertical="center"/>
    </xf>
    <xf numFmtId="0" fontId="12" fillId="34" borderId="29" xfId="0" applyFont="1" applyFill="1" applyBorder="1" applyAlignment="1">
      <alignment horizontal="center" vertical="center"/>
    </xf>
    <xf numFmtId="0" fontId="59" fillId="0" borderId="208" xfId="0" applyFont="1" applyBorder="1" applyAlignment="1">
      <alignment horizontal="left" vertical="center"/>
    </xf>
    <xf numFmtId="0" fontId="59" fillId="0" borderId="142" xfId="0" applyFont="1" applyBorder="1" applyAlignment="1">
      <alignment horizontal="left" vertical="center"/>
    </xf>
    <xf numFmtId="0" fontId="59" fillId="0" borderId="29" xfId="0" applyFont="1" applyBorder="1" applyAlignment="1">
      <alignment horizontal="left" vertical="center"/>
    </xf>
    <xf numFmtId="0" fontId="59" fillId="0" borderId="59" xfId="0" applyFont="1" applyBorder="1" applyAlignment="1">
      <alignment horizontal="left" vertical="center"/>
    </xf>
    <xf numFmtId="0" fontId="64" fillId="0" borderId="29" xfId="0" applyFont="1" applyBorder="1" applyAlignment="1">
      <alignment horizontal="left" vertical="center" wrapText="1"/>
    </xf>
    <xf numFmtId="0" fontId="64" fillId="0" borderId="59" xfId="0" applyFont="1" applyBorder="1" applyAlignment="1">
      <alignment horizontal="left" vertical="center" wrapText="1"/>
    </xf>
    <xf numFmtId="0" fontId="12" fillId="19" borderId="58" xfId="0" applyFont="1" applyFill="1" applyBorder="1" applyAlignment="1">
      <alignment horizontal="center" vertical="center"/>
    </xf>
    <xf numFmtId="0" fontId="12" fillId="19" borderId="29" xfId="0" applyFont="1" applyFill="1" applyBorder="1" applyAlignment="1">
      <alignment horizontal="center" vertical="center"/>
    </xf>
    <xf numFmtId="0" fontId="51" fillId="0" borderId="29" xfId="0" applyFont="1" applyBorder="1" applyAlignment="1">
      <alignment horizontal="left" vertical="center" wrapText="1"/>
    </xf>
    <xf numFmtId="0" fontId="51" fillId="0" borderId="59" xfId="0" applyFont="1" applyBorder="1" applyAlignment="1">
      <alignment horizontal="left" vertical="center" wrapText="1"/>
    </xf>
    <xf numFmtId="0" fontId="51" fillId="0" borderId="29" xfId="0" applyFont="1" applyBorder="1" applyAlignment="1">
      <alignment horizontal="left" vertical="center"/>
    </xf>
    <xf numFmtId="0" fontId="51" fillId="0" borderId="59" xfId="0" applyFont="1" applyBorder="1" applyAlignment="1">
      <alignment horizontal="left" vertical="center"/>
    </xf>
    <xf numFmtId="0" fontId="12" fillId="32" borderId="13" xfId="0" applyFont="1" applyFill="1" applyBorder="1" applyAlignment="1">
      <alignment horizontal="center" vertical="center"/>
    </xf>
    <xf numFmtId="0" fontId="12" fillId="32" borderId="183" xfId="0" applyFont="1" applyFill="1" applyBorder="1" applyAlignment="1">
      <alignment horizontal="center" vertical="center"/>
    </xf>
    <xf numFmtId="0" fontId="12" fillId="32" borderId="184" xfId="0" applyFont="1" applyFill="1" applyBorder="1" applyAlignment="1">
      <alignment horizontal="center" vertical="center"/>
    </xf>
    <xf numFmtId="0" fontId="12" fillId="32" borderId="141" xfId="0" applyFont="1" applyFill="1" applyBorder="1" applyAlignment="1">
      <alignment horizontal="center" vertical="center"/>
    </xf>
    <xf numFmtId="0" fontId="75" fillId="21" borderId="208" xfId="0" applyFont="1" applyFill="1" applyBorder="1" applyAlignment="1">
      <alignment horizontal="left" vertical="center"/>
    </xf>
    <xf numFmtId="0" fontId="75" fillId="21" borderId="142" xfId="0" applyFont="1" applyFill="1" applyBorder="1" applyAlignment="1">
      <alignment horizontal="left" vertical="center"/>
    </xf>
    <xf numFmtId="0" fontId="75" fillId="21" borderId="29" xfId="0" applyFont="1" applyFill="1" applyBorder="1" applyAlignment="1">
      <alignment horizontal="left" vertical="center"/>
    </xf>
    <xf numFmtId="0" fontId="75" fillId="21" borderId="59" xfId="0" applyFont="1" applyFill="1" applyBorder="1" applyAlignment="1">
      <alignment horizontal="left" vertical="center"/>
    </xf>
    <xf numFmtId="0" fontId="64" fillId="0" borderId="209" xfId="0" applyFont="1" applyBorder="1" applyAlignment="1">
      <alignment horizontal="left" vertical="center"/>
    </xf>
    <xf numFmtId="0" fontId="25" fillId="32" borderId="141" xfId="0" applyFont="1" applyFill="1" applyBorder="1" applyAlignment="1">
      <alignment horizontal="center" vertical="center"/>
    </xf>
    <xf numFmtId="0" fontId="25" fillId="32" borderId="208" xfId="0" applyFont="1" applyFill="1" applyBorder="1" applyAlignment="1">
      <alignment horizontal="center" vertical="center"/>
    </xf>
    <xf numFmtId="0" fontId="25" fillId="32" borderId="58" xfId="0" applyFont="1" applyFill="1" applyBorder="1" applyAlignment="1">
      <alignment horizontal="center" vertical="center"/>
    </xf>
    <xf numFmtId="0" fontId="25" fillId="32" borderId="29" xfId="0" applyFont="1" applyFill="1" applyBorder="1" applyAlignment="1">
      <alignment horizontal="center" vertical="center"/>
    </xf>
    <xf numFmtId="0" fontId="55" fillId="0" borderId="208" xfId="0" applyFont="1" applyBorder="1" applyAlignment="1">
      <alignment horizontal="left" vertical="center"/>
    </xf>
    <xf numFmtId="0" fontId="55" fillId="0" borderId="142" xfId="0" applyFont="1" applyBorder="1" applyAlignment="1">
      <alignment horizontal="left" vertical="center"/>
    </xf>
    <xf numFmtId="0" fontId="55" fillId="0" borderId="29" xfId="0" applyFont="1" applyBorder="1" applyAlignment="1">
      <alignment horizontal="left" vertical="center"/>
    </xf>
    <xf numFmtId="0" fontId="55" fillId="0" borderId="59" xfId="0" applyFont="1" applyBorder="1" applyAlignment="1">
      <alignment horizontal="left" vertical="center"/>
    </xf>
    <xf numFmtId="0" fontId="25" fillId="19" borderId="58" xfId="0" applyFont="1" applyFill="1" applyBorder="1" applyAlignment="1">
      <alignment horizontal="center" vertical="center"/>
    </xf>
    <xf numFmtId="0" fontId="25" fillId="19" borderId="29" xfId="0" applyFont="1" applyFill="1" applyBorder="1" applyAlignment="1">
      <alignment horizontal="center" vertical="center"/>
    </xf>
    <xf numFmtId="0" fontId="12" fillId="19" borderId="97" xfId="0" applyFont="1" applyFill="1" applyBorder="1" applyAlignment="1">
      <alignment horizontal="center" vertical="center"/>
    </xf>
    <xf numFmtId="0" fontId="12" fillId="19" borderId="13" xfId="0" applyFont="1" applyFill="1" applyBorder="1" applyAlignment="1">
      <alignment horizontal="center" vertical="center"/>
    </xf>
    <xf numFmtId="0" fontId="12" fillId="19" borderId="183" xfId="0" applyFont="1" applyFill="1" applyBorder="1" applyAlignment="1">
      <alignment horizontal="center" vertical="center"/>
    </xf>
    <xf numFmtId="0" fontId="25" fillId="19" borderId="33" xfId="0" applyFont="1" applyFill="1" applyBorder="1" applyAlignment="1">
      <alignment horizontal="center" vertical="center"/>
    </xf>
    <xf numFmtId="0" fontId="25" fillId="19" borderId="96" xfId="0" applyFont="1" applyFill="1" applyBorder="1" applyAlignment="1">
      <alignment horizontal="center" vertical="center"/>
    </xf>
    <xf numFmtId="0" fontId="25" fillId="19" borderId="97" xfId="0" applyFont="1" applyFill="1" applyBorder="1" applyAlignment="1">
      <alignment horizontal="center" vertical="center"/>
    </xf>
    <xf numFmtId="0" fontId="25" fillId="19" borderId="216" xfId="0" applyFont="1" applyFill="1" applyBorder="1" applyAlignment="1">
      <alignment horizontal="center" vertical="center"/>
    </xf>
    <xf numFmtId="0" fontId="51" fillId="0" borderId="193" xfId="0" applyFont="1" applyBorder="1" applyAlignment="1">
      <alignment horizontal="left" vertical="center"/>
    </xf>
    <xf numFmtId="0" fontId="51" fillId="0" borderId="194" xfId="0" applyFont="1" applyBorder="1" applyAlignment="1">
      <alignment horizontal="left" vertical="center"/>
    </xf>
    <xf numFmtId="0" fontId="51" fillId="0" borderId="191" xfId="0" applyFont="1" applyBorder="1" applyAlignment="1">
      <alignment horizontal="left" vertical="center"/>
    </xf>
    <xf numFmtId="0" fontId="51" fillId="0" borderId="195" xfId="0" applyFont="1" applyBorder="1" applyAlignment="1">
      <alignment horizontal="left" vertical="center"/>
    </xf>
    <xf numFmtId="0" fontId="51" fillId="0" borderId="209" xfId="0" applyFont="1" applyBorder="1" applyAlignment="1">
      <alignment horizontal="left" vertical="center"/>
    </xf>
    <xf numFmtId="0" fontId="51" fillId="0" borderId="213" xfId="0" applyFont="1" applyBorder="1" applyAlignment="1">
      <alignment horizontal="left" vertical="center"/>
    </xf>
    <xf numFmtId="0" fontId="51" fillId="0" borderId="33" xfId="0" applyFont="1" applyBorder="1" applyAlignment="1">
      <alignment horizontal="left" vertical="center"/>
    </xf>
    <xf numFmtId="0" fontId="51" fillId="0" borderId="28" xfId="0" applyFont="1" applyBorder="1" applyAlignment="1">
      <alignment horizontal="left" vertical="center"/>
    </xf>
    <xf numFmtId="0" fontId="51" fillId="0" borderId="29" xfId="0" applyFont="1" applyBorder="1" applyAlignment="1">
      <alignment vertical="center"/>
    </xf>
    <xf numFmtId="0" fontId="51" fillId="0" borderId="59" xfId="0" applyFont="1" applyBorder="1" applyAlignment="1">
      <alignment vertical="center"/>
    </xf>
    <xf numFmtId="0" fontId="68" fillId="0" borderId="29" xfId="0" applyFont="1" applyBorder="1" applyAlignment="1">
      <alignment horizontal="center" vertical="center"/>
    </xf>
    <xf numFmtId="0" fontId="68" fillId="0" borderId="59" xfId="0" applyFont="1" applyBorder="1" applyAlignment="1">
      <alignment horizontal="center" vertical="center"/>
    </xf>
    <xf numFmtId="0" fontId="56" fillId="0" borderId="208" xfId="0" applyFont="1" applyBorder="1" applyAlignment="1">
      <alignment horizontal="left" vertical="center"/>
    </xf>
    <xf numFmtId="0" fontId="56" fillId="0" borderId="142" xfId="0" applyFont="1" applyBorder="1" applyAlignment="1">
      <alignment horizontal="left" vertical="center"/>
    </xf>
    <xf numFmtId="0" fontId="56" fillId="0" borderId="29" xfId="0" applyFont="1" applyBorder="1" applyAlignment="1">
      <alignment horizontal="left" vertical="center"/>
    </xf>
    <xf numFmtId="0" fontId="56" fillId="0" borderId="59" xfId="0" applyFont="1" applyBorder="1" applyAlignment="1">
      <alignment horizontal="left" vertical="center"/>
    </xf>
    <xf numFmtId="0" fontId="51" fillId="0" borderId="29" xfId="0" applyFont="1" applyBorder="1" applyAlignment="1">
      <alignment horizontal="center" vertical="center"/>
    </xf>
    <xf numFmtId="0" fontId="51" fillId="0" borderId="59" xfId="0" applyFont="1" applyBorder="1" applyAlignment="1">
      <alignment horizontal="center" vertical="center"/>
    </xf>
    <xf numFmtId="0" fontId="38" fillId="35" borderId="14" xfId="0" applyFont="1" applyFill="1" applyBorder="1" applyAlignment="1">
      <alignment horizontal="center" vertical="center"/>
    </xf>
    <xf numFmtId="0" fontId="38" fillId="35" borderId="45" xfId="0" applyFont="1" applyFill="1" applyBorder="1" applyAlignment="1">
      <alignment horizontal="center" vertical="center"/>
    </xf>
    <xf numFmtId="0" fontId="38" fillId="35" borderId="15" xfId="0" applyFont="1" applyFill="1" applyBorder="1" applyAlignment="1">
      <alignment horizontal="center" vertical="center"/>
    </xf>
    <xf numFmtId="0" fontId="12" fillId="0" borderId="0" xfId="25" applyFont="1" applyFill="1" applyBorder="1" applyAlignment="1">
      <alignment horizontal="center" vertical="center" wrapText="1"/>
    </xf>
    <xf numFmtId="0" fontId="21" fillId="0" borderId="39" xfId="25" applyFont="1" applyBorder="1" applyAlignment="1">
      <alignment horizontal="left" vertical="center" wrapText="1" indent="1"/>
    </xf>
    <xf numFmtId="0" fontId="20" fillId="0" borderId="99" xfId="0" applyFont="1" applyBorder="1" applyAlignment="1">
      <alignment horizontal="left" vertical="center" wrapText="1" indent="1"/>
    </xf>
    <xf numFmtId="0" fontId="20" fillId="0" borderId="100" xfId="0" applyFont="1" applyBorder="1" applyAlignment="1">
      <alignment horizontal="left" vertical="center" wrapText="1" indent="1"/>
    </xf>
    <xf numFmtId="0" fontId="73" fillId="0" borderId="0" xfId="0" applyFont="1" applyAlignment="1">
      <alignment horizontal="left" vertical="center"/>
    </xf>
    <xf numFmtId="0" fontId="73" fillId="0" borderId="40" xfId="0" applyFont="1" applyBorder="1" applyAlignment="1">
      <alignment horizontal="left" vertical="center"/>
    </xf>
    <xf numFmtId="0" fontId="26" fillId="0" borderId="0" xfId="0" applyFont="1" applyAlignment="1">
      <alignment horizontal="left" vertical="top" wrapText="1" indent="1"/>
    </xf>
    <xf numFmtId="0" fontId="54" fillId="24" borderId="20" xfId="0" applyFont="1" applyFill="1" applyBorder="1" applyAlignment="1">
      <alignment horizontal="left" vertical="center" wrapText="1" indent="1"/>
    </xf>
    <xf numFmtId="0" fontId="54" fillId="24" borderId="43" xfId="0" applyFont="1" applyFill="1" applyBorder="1" applyAlignment="1">
      <alignment horizontal="left" vertical="center" wrapText="1" indent="1"/>
    </xf>
    <xf numFmtId="0" fontId="54" fillId="24" borderId="146" xfId="0" applyFont="1" applyFill="1" applyBorder="1" applyAlignment="1">
      <alignment horizontal="left" vertical="center" wrapText="1" indent="1"/>
    </xf>
    <xf numFmtId="0" fontId="54" fillId="24" borderId="138" xfId="0" applyFont="1" applyFill="1" applyBorder="1" applyAlignment="1">
      <alignment horizontal="left" vertical="center" wrapText="1" indent="1"/>
    </xf>
    <xf numFmtId="0" fontId="54" fillId="24" borderId="145" xfId="0" applyFont="1" applyFill="1" applyBorder="1" applyAlignment="1">
      <alignment horizontal="left" vertical="center" wrapText="1" indent="1"/>
    </xf>
    <xf numFmtId="0" fontId="54" fillId="24" borderId="139" xfId="0" applyFont="1" applyFill="1" applyBorder="1" applyAlignment="1">
      <alignment horizontal="left" vertical="center" wrapText="1" indent="1"/>
    </xf>
    <xf numFmtId="0" fontId="54" fillId="24" borderId="47" xfId="0" applyFont="1" applyFill="1" applyBorder="1" applyAlignment="1">
      <alignment horizontal="left" vertical="center" wrapText="1" indent="1"/>
    </xf>
    <xf numFmtId="0" fontId="54" fillId="24" borderId="23" xfId="0" applyFont="1" applyFill="1" applyBorder="1" applyAlignment="1">
      <alignment horizontal="left" vertical="center" wrapText="1" indent="1"/>
    </xf>
    <xf numFmtId="0" fontId="54" fillId="24" borderId="18" xfId="0" applyFont="1" applyFill="1" applyBorder="1" applyAlignment="1">
      <alignment horizontal="left" vertical="center" wrapText="1" indent="1"/>
    </xf>
    <xf numFmtId="0" fontId="54" fillId="24" borderId="22" xfId="0" applyFont="1" applyFill="1" applyBorder="1" applyAlignment="1">
      <alignment horizontal="left" vertical="center" wrapText="1" indent="1"/>
    </xf>
    <xf numFmtId="0" fontId="20" fillId="0" borderId="0" xfId="0" applyFont="1" applyAlignment="1">
      <alignment horizontal="left" vertical="center" wrapText="1" indent="1"/>
    </xf>
    <xf numFmtId="0" fontId="20" fillId="0" borderId="39" xfId="0" applyFont="1" applyBorder="1" applyAlignment="1">
      <alignment horizontal="left" vertical="center" wrapText="1" indent="1"/>
    </xf>
    <xf numFmtId="0" fontId="54" fillId="24" borderId="76" xfId="0" applyFont="1" applyFill="1" applyBorder="1" applyAlignment="1">
      <alignment horizontal="left" vertical="center" wrapText="1" indent="1"/>
    </xf>
    <xf numFmtId="0" fontId="54" fillId="24" borderId="77" xfId="0" applyFont="1" applyFill="1" applyBorder="1" applyAlignment="1">
      <alignment horizontal="left" vertical="center" wrapText="1" indent="1"/>
    </xf>
    <xf numFmtId="0" fontId="54" fillId="24" borderId="78" xfId="0" applyFont="1" applyFill="1" applyBorder="1" applyAlignment="1">
      <alignment horizontal="left" vertical="center" wrapText="1" indent="1"/>
    </xf>
    <xf numFmtId="0" fontId="54" fillId="24" borderId="79" xfId="0" applyFont="1" applyFill="1" applyBorder="1" applyAlignment="1">
      <alignment horizontal="left" vertical="center" wrapText="1" indent="1"/>
    </xf>
    <xf numFmtId="0" fontId="54" fillId="24" borderId="82" xfId="0" applyFont="1" applyFill="1" applyBorder="1" applyAlignment="1">
      <alignment horizontal="left" vertical="center" wrapText="1" indent="1"/>
    </xf>
    <xf numFmtId="0" fontId="54" fillId="24" borderId="83" xfId="0" applyFont="1" applyFill="1" applyBorder="1" applyAlignment="1">
      <alignment horizontal="left" vertical="center" wrapText="1" indent="1"/>
    </xf>
    <xf numFmtId="0" fontId="54" fillId="24" borderId="140" xfId="0" applyFont="1" applyFill="1" applyBorder="1" applyAlignment="1">
      <alignment horizontal="left" vertical="center" wrapText="1" indent="1"/>
    </xf>
    <xf numFmtId="0" fontId="73" fillId="0" borderId="0" xfId="0" applyFont="1" applyAlignment="1">
      <alignment horizontal="left"/>
    </xf>
    <xf numFmtId="0" fontId="42" fillId="21" borderId="58" xfId="0" applyFont="1" applyFill="1" applyBorder="1" applyAlignment="1">
      <alignment horizontal="center" vertical="center"/>
    </xf>
    <xf numFmtId="0" fontId="42" fillId="21" borderId="29" xfId="0" applyFont="1" applyFill="1" applyBorder="1" applyAlignment="1">
      <alignment horizontal="center" vertical="center"/>
    </xf>
    <xf numFmtId="0" fontId="21" fillId="0" borderId="83" xfId="25" applyFont="1" applyBorder="1" applyAlignment="1">
      <alignment horizontal="left" vertical="center" wrapText="1" indent="1"/>
    </xf>
    <xf numFmtId="0" fontId="21" fillId="0" borderId="84" xfId="25" applyFont="1" applyBorder="1" applyAlignment="1">
      <alignment horizontal="left" vertical="center" wrapText="1" indent="1"/>
    </xf>
    <xf numFmtId="0" fontId="21" fillId="0" borderId="79" xfId="25" applyFont="1" applyBorder="1" applyAlignment="1">
      <alignment horizontal="left" vertical="center" wrapText="1" indent="1"/>
    </xf>
    <xf numFmtId="0" fontId="21" fillId="0" borderId="81" xfId="25" applyFont="1" applyBorder="1" applyAlignment="1">
      <alignment horizontal="left" vertical="center" wrapText="1" indent="1"/>
    </xf>
    <xf numFmtId="0" fontId="74" fillId="28" borderId="58" xfId="0" applyFont="1" applyFill="1" applyBorder="1" applyAlignment="1">
      <alignment horizontal="center" vertical="center"/>
    </xf>
    <xf numFmtId="0" fontId="74" fillId="28" borderId="29" xfId="0" applyFont="1" applyFill="1" applyBorder="1" applyAlignment="1">
      <alignment horizontal="center" vertical="center"/>
    </xf>
    <xf numFmtId="0" fontId="42" fillId="21" borderId="115" xfId="0" applyFont="1" applyFill="1" applyBorder="1" applyAlignment="1">
      <alignment horizontal="center" vertical="center"/>
    </xf>
    <xf numFmtId="0" fontId="42" fillId="21" borderId="49" xfId="0" applyFont="1" applyFill="1" applyBorder="1" applyAlignment="1">
      <alignment horizontal="center" vertical="center"/>
    </xf>
    <xf numFmtId="0" fontId="21" fillId="0" borderId="0" xfId="0" applyFont="1" applyAlignment="1">
      <alignment horizontal="left" vertical="center" wrapText="1"/>
    </xf>
    <xf numFmtId="0" fontId="26" fillId="0" borderId="0" xfId="0" applyFont="1" applyAlignment="1">
      <alignment horizontal="left" wrapText="1"/>
    </xf>
    <xf numFmtId="0" fontId="21" fillId="0" borderId="86" xfId="25" applyFont="1" applyBorder="1" applyAlignment="1">
      <alignment horizontal="left" vertical="center" wrapText="1" indent="1"/>
    </xf>
    <xf numFmtId="0" fontId="21" fillId="0" borderId="87" xfId="25" applyFont="1" applyBorder="1" applyAlignment="1">
      <alignment horizontal="left" vertical="center" wrapText="1" indent="1"/>
    </xf>
    <xf numFmtId="0" fontId="21" fillId="0" borderId="77" xfId="25" applyFont="1" applyBorder="1" applyAlignment="1">
      <alignment horizontal="left" vertical="center" wrapText="1" indent="1"/>
    </xf>
    <xf numFmtId="0" fontId="21" fillId="0" borderId="80" xfId="25" applyFont="1" applyBorder="1" applyAlignment="1">
      <alignment horizontal="left" vertical="center" wrapText="1" indent="1"/>
    </xf>
    <xf numFmtId="0" fontId="54" fillId="24" borderId="85" xfId="0" applyFont="1" applyFill="1" applyBorder="1" applyAlignment="1">
      <alignment horizontal="left" vertical="center" wrapText="1" indent="1"/>
    </xf>
    <xf numFmtId="0" fontId="54" fillId="24" borderId="86" xfId="0" applyFont="1" applyFill="1" applyBorder="1" applyAlignment="1">
      <alignment horizontal="left" vertical="center" wrapText="1" indent="1"/>
    </xf>
    <xf numFmtId="0" fontId="26" fillId="0" borderId="0" xfId="0" applyFont="1" applyAlignment="1">
      <alignment horizontal="left" vertical="center" wrapText="1"/>
    </xf>
    <xf numFmtId="0" fontId="44" fillId="21" borderId="162" xfId="0" applyFont="1" applyFill="1" applyBorder="1" applyAlignment="1">
      <alignment horizontal="left" vertical="top" indent="1"/>
    </xf>
    <xf numFmtId="0" fontId="44" fillId="21" borderId="29" xfId="0" applyFont="1" applyFill="1" applyBorder="1" applyAlignment="1">
      <alignment horizontal="left" vertical="top" indent="1"/>
    </xf>
    <xf numFmtId="0" fontId="44" fillId="21" borderId="161" xfId="0" applyFont="1" applyFill="1" applyBorder="1" applyAlignment="1">
      <alignment horizontal="left" vertical="top" indent="1"/>
    </xf>
    <xf numFmtId="0" fontId="74" fillId="28" borderId="161" xfId="0" applyFont="1" applyFill="1" applyBorder="1" applyAlignment="1">
      <alignment horizontal="center" vertical="center"/>
    </xf>
    <xf numFmtId="0" fontId="44" fillId="21" borderId="29" xfId="0" applyFont="1" applyFill="1" applyBorder="1" applyAlignment="1">
      <alignment horizontal="center" vertical="center"/>
    </xf>
    <xf numFmtId="0" fontId="44" fillId="21" borderId="49" xfId="0" applyFont="1" applyFill="1" applyBorder="1" applyAlignment="1">
      <alignment horizontal="left" vertical="top" indent="1"/>
    </xf>
    <xf numFmtId="0" fontId="44" fillId="21" borderId="49" xfId="0" applyFont="1" applyFill="1" applyBorder="1" applyAlignment="1">
      <alignment horizontal="center" vertical="center"/>
    </xf>
    <xf numFmtId="0" fontId="44" fillId="21" borderId="59" xfId="0" applyFont="1" applyFill="1" applyBorder="1" applyAlignment="1">
      <alignment horizontal="center" vertical="center"/>
    </xf>
    <xf numFmtId="0" fontId="45" fillId="21" borderId="29" xfId="0" applyFont="1" applyFill="1" applyBorder="1" applyAlignment="1">
      <alignment horizontal="center" vertical="center"/>
    </xf>
    <xf numFmtId="0" fontId="45" fillId="21" borderId="59" xfId="0" applyFont="1" applyFill="1" applyBorder="1" applyAlignment="1">
      <alignment horizontal="center" vertical="center"/>
    </xf>
    <xf numFmtId="0" fontId="57" fillId="0" borderId="0" xfId="0" applyFont="1" applyAlignment="1">
      <alignment horizontal="center" vertical="center"/>
    </xf>
    <xf numFmtId="0" fontId="42" fillId="21" borderId="96" xfId="0" applyFont="1" applyFill="1" applyBorder="1" applyAlignment="1">
      <alignment horizontal="center" vertical="center"/>
    </xf>
    <xf numFmtId="0" fontId="42" fillId="21" borderId="97" xfId="0" applyFont="1" applyFill="1" applyBorder="1" applyAlignment="1">
      <alignment horizontal="center" vertical="center"/>
    </xf>
    <xf numFmtId="0" fontId="44" fillId="21" borderId="97" xfId="0" applyFont="1" applyFill="1" applyBorder="1" applyAlignment="1">
      <alignment horizontal="center" vertical="center"/>
    </xf>
    <xf numFmtId="0" fontId="44" fillId="21" borderId="97" xfId="0" applyFont="1" applyFill="1" applyBorder="1" applyAlignment="1">
      <alignment horizontal="left" vertical="top" indent="1"/>
    </xf>
    <xf numFmtId="0" fontId="45" fillId="21" borderId="97" xfId="0" applyFont="1" applyFill="1" applyBorder="1" applyAlignment="1">
      <alignment horizontal="center" vertical="center"/>
    </xf>
    <xf numFmtId="0" fontId="45" fillId="21" borderId="143" xfId="0" applyFont="1" applyFill="1" applyBorder="1" applyAlignment="1">
      <alignment horizontal="center" vertical="center"/>
    </xf>
    <xf numFmtId="0" fontId="39" fillId="13" borderId="42" xfId="0" applyFont="1" applyFill="1" applyBorder="1" applyAlignment="1">
      <alignment horizontal="center" vertical="center"/>
    </xf>
    <xf numFmtId="0" fontId="39" fillId="13" borderId="38" xfId="0" applyFont="1" applyFill="1" applyBorder="1" applyAlignment="1">
      <alignment horizontal="center" vertical="center"/>
    </xf>
    <xf numFmtId="0" fontId="39" fillId="13" borderId="41" xfId="0" applyFont="1" applyFill="1" applyBorder="1" applyAlignment="1">
      <alignment horizontal="center" vertical="center"/>
    </xf>
    <xf numFmtId="0" fontId="39" fillId="13" borderId="37" xfId="0" applyFont="1" applyFill="1" applyBorder="1" applyAlignment="1">
      <alignment horizontal="center" vertical="center"/>
    </xf>
    <xf numFmtId="0" fontId="39" fillId="13" borderId="0" xfId="0" applyFont="1" applyFill="1" applyAlignment="1">
      <alignment horizontal="center" vertical="center"/>
    </xf>
    <xf numFmtId="0" fontId="39" fillId="13" borderId="39" xfId="0" applyFont="1" applyFill="1" applyBorder="1" applyAlignment="1">
      <alignment horizontal="center" vertical="center"/>
    </xf>
    <xf numFmtId="0" fontId="42" fillId="21" borderId="47" xfId="0" applyFont="1" applyFill="1" applyBorder="1" applyAlignment="1">
      <alignment horizontal="center" vertical="center"/>
    </xf>
    <xf numFmtId="0" fontId="42" fillId="21" borderId="30" xfId="0" applyFont="1" applyFill="1" applyBorder="1" applyAlignment="1">
      <alignment horizontal="center" vertical="center"/>
    </xf>
    <xf numFmtId="0" fontId="42" fillId="21" borderId="37" xfId="0" applyFont="1" applyFill="1" applyBorder="1" applyAlignment="1">
      <alignment horizontal="center" vertical="center"/>
    </xf>
    <xf numFmtId="0" fontId="42" fillId="21" borderId="25" xfId="0" applyFont="1" applyFill="1" applyBorder="1" applyAlignment="1">
      <alignment horizontal="center" vertical="center"/>
    </xf>
    <xf numFmtId="0" fontId="42" fillId="21" borderId="18" xfId="0" applyFont="1" applyFill="1" applyBorder="1" applyAlignment="1">
      <alignment horizontal="center" vertical="center"/>
    </xf>
    <xf numFmtId="0" fontId="42" fillId="21" borderId="26" xfId="0" applyFont="1" applyFill="1" applyBorder="1" applyAlignment="1">
      <alignment horizontal="center" vertical="center"/>
    </xf>
    <xf numFmtId="0" fontId="44" fillId="21" borderId="28" xfId="0" applyFont="1" applyFill="1" applyBorder="1" applyAlignment="1">
      <alignment horizontal="center" vertical="center"/>
    </xf>
    <xf numFmtId="0" fontId="44" fillId="21" borderId="23" xfId="0" applyFont="1" applyFill="1" applyBorder="1" applyAlignment="1">
      <alignment horizontal="center" vertical="center"/>
    </xf>
    <xf numFmtId="0" fontId="44" fillId="21" borderId="30" xfId="0" applyFont="1" applyFill="1" applyBorder="1" applyAlignment="1">
      <alignment horizontal="center" vertical="center"/>
    </xf>
    <xf numFmtId="0" fontId="44" fillId="21" borderId="24" xfId="0" applyFont="1" applyFill="1" applyBorder="1" applyAlignment="1">
      <alignment horizontal="center" vertical="center"/>
    </xf>
    <xf numFmtId="0" fontId="44" fillId="21" borderId="0" xfId="0" applyFont="1" applyFill="1" applyAlignment="1">
      <alignment horizontal="center" vertical="center"/>
    </xf>
    <xf numFmtId="0" fontId="44" fillId="21" borderId="25" xfId="0" applyFont="1" applyFill="1" applyBorder="1" applyAlignment="1">
      <alignment horizontal="center" vertical="center"/>
    </xf>
    <xf numFmtId="0" fontId="44" fillId="21" borderId="27" xfId="0" applyFont="1" applyFill="1" applyBorder="1" applyAlignment="1">
      <alignment horizontal="center" vertical="center"/>
    </xf>
    <xf numFmtId="0" fontId="44" fillId="21" borderId="22" xfId="0" applyFont="1" applyFill="1" applyBorder="1" applyAlignment="1">
      <alignment horizontal="center" vertical="center"/>
    </xf>
    <xf numFmtId="0" fontId="44" fillId="21" borderId="26" xfId="0" applyFont="1" applyFill="1" applyBorder="1" applyAlignment="1">
      <alignment horizontal="center" vertical="center"/>
    </xf>
    <xf numFmtId="0" fontId="44" fillId="21" borderId="163" xfId="0" applyFont="1" applyFill="1" applyBorder="1" applyAlignment="1">
      <alignment horizontal="left" vertical="top" indent="1"/>
    </xf>
    <xf numFmtId="0" fontId="44" fillId="21" borderId="164" xfId="0" applyFont="1" applyFill="1" applyBorder="1" applyAlignment="1">
      <alignment horizontal="left" vertical="top" indent="1"/>
    </xf>
    <xf numFmtId="0" fontId="44" fillId="21" borderId="165" xfId="0" applyFont="1" applyFill="1" applyBorder="1" applyAlignment="1">
      <alignment horizontal="left" vertical="top" indent="1"/>
    </xf>
    <xf numFmtId="0" fontId="44" fillId="21" borderId="24" xfId="0" applyFont="1" applyFill="1" applyBorder="1" applyAlignment="1">
      <alignment horizontal="left" vertical="top" indent="1"/>
    </xf>
    <xf numFmtId="0" fontId="44" fillId="21" borderId="0" xfId="0" applyFont="1" applyFill="1" applyAlignment="1">
      <alignment horizontal="left" vertical="top" indent="1"/>
    </xf>
    <xf numFmtId="0" fontId="44" fillId="21" borderId="25" xfId="0" applyFont="1" applyFill="1" applyBorder="1" applyAlignment="1">
      <alignment horizontal="left" vertical="top" indent="1"/>
    </xf>
    <xf numFmtId="0" fontId="44" fillId="21" borderId="166" xfId="0" applyFont="1" applyFill="1" applyBorder="1" applyAlignment="1">
      <alignment horizontal="left" vertical="top" indent="1"/>
    </xf>
    <xf numFmtId="0" fontId="44" fillId="21" borderId="167" xfId="0" applyFont="1" applyFill="1" applyBorder="1" applyAlignment="1">
      <alignment horizontal="left" vertical="top" indent="1"/>
    </xf>
    <xf numFmtId="0" fontId="44" fillId="21" borderId="168" xfId="0" applyFont="1" applyFill="1" applyBorder="1" applyAlignment="1">
      <alignment horizontal="left" vertical="top" indent="1"/>
    </xf>
    <xf numFmtId="0" fontId="44" fillId="21" borderId="31" xfId="0" applyFont="1" applyFill="1" applyBorder="1" applyAlignment="1">
      <alignment horizontal="left" vertical="center"/>
    </xf>
    <xf numFmtId="0" fontId="44" fillId="21" borderId="44" xfId="0" applyFont="1" applyFill="1" applyBorder="1" applyAlignment="1">
      <alignment horizontal="left" vertical="center"/>
    </xf>
    <xf numFmtId="0" fontId="44" fillId="21" borderId="49" xfId="0" applyFont="1" applyFill="1" applyBorder="1" applyAlignment="1">
      <alignment horizontal="left" vertical="center"/>
    </xf>
    <xf numFmtId="0" fontId="44" fillId="21" borderId="61" xfId="0" applyFont="1" applyFill="1" applyBorder="1" applyAlignment="1">
      <alignment horizontal="left" vertical="center"/>
    </xf>
    <xf numFmtId="0" fontId="44" fillId="21" borderId="62" xfId="0" applyFont="1" applyFill="1" applyBorder="1" applyAlignment="1">
      <alignment horizontal="left" vertical="center"/>
    </xf>
    <xf numFmtId="0" fontId="44" fillId="21" borderId="116" xfId="0" applyFont="1" applyFill="1" applyBorder="1" applyAlignment="1">
      <alignment horizontal="left" vertical="center"/>
    </xf>
    <xf numFmtId="0" fontId="44" fillId="21" borderId="116" xfId="0" applyFont="1" applyFill="1" applyBorder="1" applyAlignment="1">
      <alignment horizontal="center" vertical="center"/>
    </xf>
    <xf numFmtId="0" fontId="74" fillId="28" borderId="59" xfId="0" applyFont="1" applyFill="1" applyBorder="1" applyAlignment="1">
      <alignment horizontal="center" vertical="center"/>
    </xf>
    <xf numFmtId="0" fontId="21" fillId="0" borderId="23" xfId="0" applyFont="1" applyBorder="1" applyAlignment="1">
      <alignment horizontal="left" vertical="center" wrapText="1" indent="1"/>
    </xf>
    <xf numFmtId="0" fontId="21" fillId="0" borderId="48" xfId="0" applyFont="1" applyBorder="1" applyAlignment="1">
      <alignment horizontal="left" vertical="center" wrapText="1" indent="1"/>
    </xf>
    <xf numFmtId="0" fontId="21" fillId="0" borderId="22" xfId="0" applyFont="1" applyBorder="1" applyAlignment="1">
      <alignment horizontal="left" vertical="center" wrapText="1" indent="1"/>
    </xf>
    <xf numFmtId="0" fontId="21" fillId="0" borderId="19" xfId="0" applyFont="1" applyBorder="1" applyAlignment="1">
      <alignment horizontal="left" vertical="center" wrapText="1" indent="1"/>
    </xf>
    <xf numFmtId="0" fontId="26" fillId="14" borderId="47" xfId="0" applyFont="1" applyFill="1" applyBorder="1" applyAlignment="1">
      <alignment horizontal="left" vertical="center" wrapText="1" indent="1"/>
    </xf>
    <xf numFmtId="0" fontId="26" fillId="14" borderId="23" xfId="0" applyFont="1" applyFill="1" applyBorder="1" applyAlignment="1">
      <alignment horizontal="left" vertical="center" wrapText="1" indent="1"/>
    </xf>
    <xf numFmtId="0" fontId="26" fillId="14" borderId="37" xfId="0" applyFont="1" applyFill="1" applyBorder="1" applyAlignment="1">
      <alignment horizontal="left" vertical="center" wrapText="1" indent="1"/>
    </xf>
    <xf numFmtId="0" fontId="26" fillId="14" borderId="0" xfId="0" applyFont="1" applyFill="1" applyAlignment="1">
      <alignment horizontal="left" vertical="center" wrapText="1" indent="1"/>
    </xf>
    <xf numFmtId="0" fontId="26" fillId="14" borderId="16" xfId="0" applyFont="1" applyFill="1" applyBorder="1" applyAlignment="1">
      <alignment horizontal="left" vertical="center" wrapText="1" indent="1"/>
    </xf>
    <xf numFmtId="0" fontId="26" fillId="14" borderId="40" xfId="0" applyFont="1" applyFill="1" applyBorder="1" applyAlignment="1">
      <alignment horizontal="left" vertical="center" wrapText="1" indent="1"/>
    </xf>
    <xf numFmtId="0" fontId="21" fillId="0" borderId="40" xfId="0" applyFont="1" applyBorder="1" applyAlignment="1">
      <alignment horizontal="left" vertical="center" wrapText="1" indent="1"/>
    </xf>
    <xf numFmtId="0" fontId="21" fillId="0" borderId="17" xfId="0" applyFont="1" applyBorder="1" applyAlignment="1">
      <alignment horizontal="left" vertical="center" wrapText="1" indent="1"/>
    </xf>
    <xf numFmtId="0" fontId="38" fillId="28" borderId="14" xfId="22" applyFont="1" applyFill="1" applyBorder="1" applyAlignment="1">
      <alignment horizontal="left" vertical="center" wrapText="1" indent="1"/>
    </xf>
    <xf numFmtId="0" fontId="38" fillId="28" borderId="45" xfId="22" applyFont="1" applyFill="1" applyBorder="1" applyAlignment="1">
      <alignment horizontal="left" vertical="center" wrapText="1" indent="1"/>
    </xf>
    <xf numFmtId="0" fontId="12" fillId="19" borderId="29" xfId="18" applyFont="1" applyFill="1" applyBorder="1" applyAlignment="1">
      <alignment horizontal="center" vertical="center" wrapText="1"/>
    </xf>
    <xf numFmtId="0" fontId="1" fillId="36" borderId="61" xfId="24" applyFill="1" applyBorder="1" applyAlignment="1">
      <alignment horizontal="center" vertical="center" wrapText="1"/>
    </xf>
    <xf numFmtId="0" fontId="1" fillId="36" borderId="62" xfId="24" applyFill="1" applyBorder="1" applyAlignment="1">
      <alignment horizontal="center" vertical="center" wrapText="1"/>
    </xf>
    <xf numFmtId="0" fontId="1" fillId="36" borderId="116" xfId="24" applyFill="1" applyBorder="1" applyAlignment="1">
      <alignment horizontal="center" vertical="center" wrapText="1"/>
    </xf>
    <xf numFmtId="0" fontId="39" fillId="9" borderId="63" xfId="16" applyNumberFormat="1" applyFont="1" applyBorder="1" applyAlignment="1">
      <alignment horizontal="center" vertical="center" wrapText="1"/>
    </xf>
    <xf numFmtId="0" fontId="39" fillId="9" borderId="46" xfId="16" applyNumberFormat="1" applyFont="1" applyBorder="1" applyAlignment="1">
      <alignment horizontal="center" vertical="center" wrapText="1"/>
    </xf>
    <xf numFmtId="0" fontId="39" fillId="9" borderId="64" xfId="16" applyNumberFormat="1" applyFont="1" applyBorder="1" applyAlignment="1">
      <alignment horizontal="center" vertical="center" wrapText="1"/>
    </xf>
    <xf numFmtId="0" fontId="47" fillId="21" borderId="33" xfId="0" applyFont="1" applyFill="1" applyBorder="1" applyAlignment="1">
      <alignment horizontal="left" vertical="center"/>
    </xf>
    <xf numFmtId="0" fontId="47" fillId="21" borderId="43" xfId="0" applyFont="1" applyFill="1" applyBorder="1" applyAlignment="1">
      <alignment horizontal="left" vertical="center"/>
    </xf>
    <xf numFmtId="0" fontId="52" fillId="38" borderId="221" xfId="0" applyFont="1" applyFill="1" applyBorder="1" applyAlignment="1">
      <alignment horizontal="center" vertical="center" wrapText="1"/>
    </xf>
    <xf numFmtId="0" fontId="52" fillId="38" borderId="222" xfId="0" applyFont="1" applyFill="1" applyBorder="1" applyAlignment="1">
      <alignment horizontal="center" vertical="center" wrapText="1"/>
    </xf>
    <xf numFmtId="0" fontId="52" fillId="38" borderId="223" xfId="0" applyFont="1" applyFill="1" applyBorder="1" applyAlignment="1">
      <alignment horizontal="center" vertical="center" wrapText="1"/>
    </xf>
    <xf numFmtId="0" fontId="52" fillId="38" borderId="224" xfId="0" applyFont="1" applyFill="1" applyBorder="1" applyAlignment="1">
      <alignment horizontal="center" vertical="center" wrapText="1"/>
    </xf>
    <xf numFmtId="0" fontId="52" fillId="38" borderId="225" xfId="0" applyFont="1" applyFill="1" applyBorder="1" applyAlignment="1">
      <alignment horizontal="center" vertical="center" wrapText="1"/>
    </xf>
    <xf numFmtId="0" fontId="52" fillId="38" borderId="226" xfId="0" applyFont="1" applyFill="1" applyBorder="1" applyAlignment="1">
      <alignment horizontal="center" vertical="center" wrapText="1"/>
    </xf>
    <xf numFmtId="0" fontId="45" fillId="0" borderId="47" xfId="0" applyFont="1" applyBorder="1" applyAlignment="1">
      <alignment horizontal="center" vertical="center" wrapText="1"/>
    </xf>
    <xf numFmtId="0" fontId="45" fillId="0" borderId="37" xfId="0" applyFont="1" applyBorder="1" applyAlignment="1">
      <alignment horizontal="center" vertical="center" wrapText="1"/>
    </xf>
    <xf numFmtId="0" fontId="45" fillId="0" borderId="16" xfId="0" applyFont="1" applyBorder="1" applyAlignment="1">
      <alignment horizontal="center" vertical="center" wrapText="1"/>
    </xf>
    <xf numFmtId="165" fontId="44" fillId="0" borderId="28" xfId="0" applyNumberFormat="1" applyFont="1" applyBorder="1" applyAlignment="1">
      <alignment horizontal="center" vertical="center" wrapText="1"/>
    </xf>
    <xf numFmtId="165" fontId="44" fillId="0" borderId="24" xfId="0" applyNumberFormat="1" applyFont="1" applyBorder="1" applyAlignment="1">
      <alignment horizontal="center" vertical="center" wrapText="1"/>
    </xf>
    <xf numFmtId="165" fontId="44" fillId="0" borderId="95" xfId="0" applyNumberFormat="1" applyFont="1" applyBorder="1" applyAlignment="1">
      <alignment horizontal="center" vertical="center" wrapText="1"/>
    </xf>
    <xf numFmtId="4" fontId="44" fillId="0" borderId="28" xfId="0" applyNumberFormat="1" applyFont="1" applyBorder="1" applyAlignment="1">
      <alignment horizontal="center" vertical="center" wrapText="1"/>
    </xf>
    <xf numFmtId="4" fontId="44" fillId="0" borderId="24" xfId="0" applyNumberFormat="1" applyFont="1" applyBorder="1" applyAlignment="1">
      <alignment horizontal="center" vertical="center" wrapText="1"/>
    </xf>
    <xf numFmtId="4" fontId="44" fillId="0" borderId="95" xfId="0" applyNumberFormat="1" applyFont="1" applyBorder="1" applyAlignment="1">
      <alignment horizontal="center" vertical="center" wrapText="1"/>
    </xf>
    <xf numFmtId="164" fontId="44" fillId="0" borderId="31" xfId="0" applyNumberFormat="1" applyFont="1" applyBorder="1" applyAlignment="1">
      <alignment horizontal="center" vertical="center" wrapText="1"/>
    </xf>
    <xf numFmtId="164" fontId="44" fillId="0" borderId="44" xfId="0" applyNumberFormat="1" applyFont="1" applyBorder="1" applyAlignment="1">
      <alignment horizontal="center" vertical="center" wrapText="1"/>
    </xf>
    <xf numFmtId="164" fontId="44" fillId="0" borderId="93" xfId="0" applyNumberFormat="1" applyFont="1" applyBorder="1" applyAlignment="1">
      <alignment horizontal="center" vertical="center" wrapText="1"/>
    </xf>
    <xf numFmtId="0" fontId="38" fillId="20" borderId="14" xfId="22" applyFont="1" applyFill="1" applyBorder="1" applyAlignment="1">
      <alignment horizontal="left" vertical="center" wrapText="1" indent="1"/>
    </xf>
    <xf numFmtId="0" fontId="38" fillId="20" borderId="45" xfId="22" applyFont="1" applyFill="1" applyBorder="1" applyAlignment="1">
      <alignment horizontal="left" vertical="center" wrapText="1" indent="1"/>
    </xf>
    <xf numFmtId="0" fontId="12" fillId="19" borderId="58" xfId="18" applyFont="1" applyFill="1" applyBorder="1" applyAlignment="1">
      <alignment horizontal="center" vertical="center" wrapText="1"/>
    </xf>
    <xf numFmtId="0" fontId="45" fillId="0" borderId="60" xfId="0" applyFont="1" applyBorder="1" applyAlignment="1">
      <alignment horizontal="center" vertical="center" wrapText="1"/>
    </xf>
    <xf numFmtId="0" fontId="45" fillId="0" borderId="196" xfId="0" applyFont="1" applyBorder="1" applyAlignment="1">
      <alignment horizontal="center" vertical="center" wrapText="1"/>
    </xf>
    <xf numFmtId="0" fontId="45" fillId="0" borderId="172" xfId="0" applyFont="1" applyBorder="1" applyAlignment="1">
      <alignment horizontal="center" vertical="center" wrapText="1"/>
    </xf>
    <xf numFmtId="0" fontId="1" fillId="36" borderId="94" xfId="24" applyFill="1" applyBorder="1" applyAlignment="1">
      <alignment horizontal="center" vertical="center" wrapText="1"/>
    </xf>
    <xf numFmtId="0" fontId="26" fillId="14" borderId="18" xfId="0" applyFont="1" applyFill="1" applyBorder="1" applyAlignment="1">
      <alignment horizontal="left" vertical="center" wrapText="1" indent="1"/>
    </xf>
    <xf numFmtId="0" fontId="26" fillId="14" borderId="22" xfId="0" applyFont="1" applyFill="1" applyBorder="1" applyAlignment="1">
      <alignment horizontal="left" vertical="center" wrapText="1" indent="1"/>
    </xf>
    <xf numFmtId="0" fontId="39" fillId="9" borderId="42" xfId="16" applyNumberFormat="1" applyFont="1" applyBorder="1" applyAlignment="1">
      <alignment horizontal="center" vertical="center" wrapText="1"/>
    </xf>
    <xf numFmtId="0" fontId="39" fillId="9" borderId="38" xfId="16" applyNumberFormat="1" applyFont="1" applyBorder="1" applyAlignment="1">
      <alignment horizontal="center" vertical="center" wrapText="1"/>
    </xf>
    <xf numFmtId="0" fontId="39" fillId="9" borderId="41" xfId="16" applyNumberFormat="1" applyFont="1" applyBorder="1" applyAlignment="1">
      <alignment horizontal="center" vertical="center" wrapText="1"/>
    </xf>
    <xf numFmtId="0" fontId="39" fillId="9" borderId="37" xfId="16" applyNumberFormat="1" applyFont="1" applyBorder="1" applyAlignment="1">
      <alignment horizontal="center" vertical="center" wrapText="1"/>
    </xf>
    <xf numFmtId="0" fontId="39" fillId="9" borderId="0" xfId="16" applyNumberFormat="1" applyFont="1" applyBorder="1" applyAlignment="1">
      <alignment horizontal="center" vertical="center" wrapText="1"/>
    </xf>
    <xf numFmtId="0" fontId="39" fillId="9" borderId="39" xfId="16" applyNumberFormat="1" applyFont="1" applyBorder="1" applyAlignment="1">
      <alignment horizontal="center" vertical="center" wrapText="1"/>
    </xf>
    <xf numFmtId="0" fontId="12" fillId="19" borderId="59" xfId="18" applyFont="1" applyFill="1" applyBorder="1" applyAlignment="1">
      <alignment horizontal="center" vertical="center" wrapText="1"/>
    </xf>
    <xf numFmtId="0" fontId="12" fillId="19" borderId="143" xfId="18" applyFont="1" applyFill="1" applyBorder="1" applyAlignment="1">
      <alignment horizontal="center" vertical="center" wrapText="1"/>
    </xf>
    <xf numFmtId="0" fontId="21" fillId="0" borderId="0" xfId="25" applyFont="1" applyAlignment="1">
      <alignment horizontal="left" vertical="center" wrapText="1" indent="1"/>
    </xf>
    <xf numFmtId="0" fontId="27" fillId="12" borderId="15" xfId="0" applyFont="1" applyFill="1" applyBorder="1" applyAlignment="1">
      <alignment horizontal="left" vertical="center" wrapText="1"/>
    </xf>
    <xf numFmtId="0" fontId="26" fillId="14" borderId="42" xfId="0" applyFont="1" applyFill="1" applyBorder="1" applyAlignment="1">
      <alignment horizontal="left" vertical="center" wrapText="1" indent="1"/>
    </xf>
    <xf numFmtId="0" fontId="26" fillId="14" borderId="38" xfId="0" applyFont="1" applyFill="1" applyBorder="1" applyAlignment="1">
      <alignment horizontal="left" vertical="center" wrapText="1" indent="1"/>
    </xf>
    <xf numFmtId="0" fontId="43" fillId="28" borderId="20" xfId="0" applyFont="1" applyFill="1" applyBorder="1" applyAlignment="1">
      <alignment horizontal="left" vertical="center" wrapText="1"/>
    </xf>
    <xf numFmtId="0" fontId="43" fillId="28" borderId="43" xfId="0" applyFont="1" applyFill="1" applyBorder="1" applyAlignment="1">
      <alignment horizontal="left" vertical="center" wrapText="1"/>
    </xf>
    <xf numFmtId="164" fontId="38" fillId="28" borderId="43" xfId="0" applyNumberFormat="1" applyFont="1" applyFill="1" applyBorder="1" applyAlignment="1">
      <alignment horizontal="right" vertical="center" wrapText="1"/>
    </xf>
    <xf numFmtId="164" fontId="38" fillId="28" borderId="21" xfId="0" applyNumberFormat="1" applyFont="1" applyFill="1" applyBorder="1" applyAlignment="1">
      <alignment horizontal="right" vertical="center" wrapText="1"/>
    </xf>
    <xf numFmtId="0" fontId="38" fillId="28" borderId="183" xfId="22" applyFont="1" applyFill="1" applyBorder="1" applyAlignment="1">
      <alignment horizontal="left" vertical="center" wrapText="1" indent="1"/>
    </xf>
    <xf numFmtId="0" fontId="38" fillId="28" borderId="187" xfId="22" applyFont="1" applyFill="1" applyBorder="1" applyAlignment="1">
      <alignment horizontal="left" vertical="center" wrapText="1" indent="1"/>
    </xf>
    <xf numFmtId="0" fontId="38" fillId="28" borderId="197" xfId="22" applyFont="1" applyFill="1" applyBorder="1" applyAlignment="1">
      <alignment horizontal="left" vertical="center" wrapText="1" indent="1"/>
    </xf>
    <xf numFmtId="0" fontId="12" fillId="19" borderId="96" xfId="18" applyFont="1" applyFill="1" applyBorder="1" applyAlignment="1">
      <alignment horizontal="center" vertical="center" wrapText="1"/>
    </xf>
    <xf numFmtId="0" fontId="25" fillId="0" borderId="0" xfId="0" applyFont="1" applyAlignment="1">
      <alignment horizontal="left" vertical="top" wrapText="1"/>
    </xf>
    <xf numFmtId="0" fontId="12" fillId="28" borderId="33" xfId="18" applyFont="1" applyFill="1" applyBorder="1" applyAlignment="1">
      <alignment horizontal="center" vertical="center" wrapText="1"/>
    </xf>
    <xf numFmtId="0" fontId="12" fillId="28" borderId="43" xfId="18" applyFont="1" applyFill="1" applyBorder="1" applyAlignment="1">
      <alignment horizontal="center" vertical="center" wrapText="1"/>
    </xf>
    <xf numFmtId="0" fontId="12" fillId="28" borderId="32" xfId="18" applyFont="1" applyFill="1" applyBorder="1" applyAlignment="1">
      <alignment horizontal="center" vertical="center" wrapText="1"/>
    </xf>
    <xf numFmtId="0" fontId="21" fillId="0" borderId="0" xfId="0" applyFont="1" applyAlignment="1">
      <alignment horizontal="left" vertical="top" wrapText="1"/>
    </xf>
    <xf numFmtId="0" fontId="11" fillId="0" borderId="0" xfId="1" applyBorder="1" applyAlignment="1">
      <alignment horizontal="left" vertical="center"/>
    </xf>
    <xf numFmtId="0" fontId="33" fillId="0" borderId="33" xfId="0" applyFont="1" applyBorder="1" applyAlignment="1">
      <alignment horizontal="center" vertical="center" wrapText="1"/>
    </xf>
    <xf numFmtId="0" fontId="33" fillId="0" borderId="43" xfId="0" applyFont="1" applyBorder="1" applyAlignment="1">
      <alignment horizontal="center" vertical="center" wrapText="1"/>
    </xf>
    <xf numFmtId="0" fontId="33" fillId="0" borderId="32" xfId="0" applyFont="1" applyBorder="1" applyAlignment="1">
      <alignment horizontal="center" vertical="center" wrapText="1"/>
    </xf>
    <xf numFmtId="0" fontId="14" fillId="10" borderId="27" xfId="18" applyBorder="1" applyAlignment="1">
      <alignment horizontal="center"/>
    </xf>
    <xf numFmtId="0" fontId="14" fillId="10" borderId="26" xfId="18" applyBorder="1" applyAlignment="1">
      <alignment horizontal="center"/>
    </xf>
    <xf numFmtId="0" fontId="14" fillId="10" borderId="24" xfId="18" applyBorder="1" applyAlignment="1">
      <alignment horizontal="center"/>
    </xf>
    <xf numFmtId="0" fontId="14" fillId="10" borderId="0" xfId="18" applyBorder="1" applyAlignment="1">
      <alignment horizontal="center"/>
    </xf>
    <xf numFmtId="0" fontId="14" fillId="10" borderId="25" xfId="18" applyBorder="1" applyAlignment="1">
      <alignment horizontal="center"/>
    </xf>
    <xf numFmtId="0" fontId="2" fillId="15" borderId="29" xfId="22" applyBorder="1" applyAlignment="1">
      <alignment horizontal="left" vertical="center" wrapText="1" indent="1"/>
    </xf>
    <xf numFmtId="0" fontId="2" fillId="15" borderId="31" xfId="22" applyBorder="1" applyAlignment="1">
      <alignment horizontal="left" vertical="center" wrapText="1" indent="1"/>
    </xf>
    <xf numFmtId="0" fontId="2" fillId="15" borderId="28" xfId="22" applyBorder="1" applyAlignment="1">
      <alignment horizontal="left" vertical="center" wrapText="1" indent="1"/>
    </xf>
    <xf numFmtId="0" fontId="2" fillId="15" borderId="23" xfId="22" applyBorder="1" applyAlignment="1">
      <alignment horizontal="left" vertical="center" wrapText="1" indent="1"/>
    </xf>
    <xf numFmtId="0" fontId="2" fillId="15" borderId="24" xfId="22" applyBorder="1" applyAlignment="1">
      <alignment horizontal="left" vertical="center" wrapText="1" indent="1"/>
    </xf>
    <xf numFmtId="0" fontId="2" fillId="15" borderId="0" xfId="22" applyBorder="1" applyAlignment="1">
      <alignment horizontal="left" vertical="center" wrapText="1" indent="1"/>
    </xf>
    <xf numFmtId="0" fontId="2" fillId="15" borderId="30" xfId="22" applyBorder="1" applyAlignment="1">
      <alignment horizontal="center" vertical="center" wrapText="1"/>
    </xf>
    <xf numFmtId="0" fontId="2" fillId="15" borderId="25" xfId="22" applyBorder="1" applyAlignment="1">
      <alignment horizontal="center" vertical="center" wrapText="1"/>
    </xf>
    <xf numFmtId="0" fontId="29" fillId="16" borderId="29" xfId="23" applyFont="1" applyBorder="1" applyAlignment="1">
      <alignment horizontal="center" vertical="center" wrapText="1"/>
    </xf>
    <xf numFmtId="0" fontId="30" fillId="0" borderId="35" xfId="17" applyFont="1" applyBorder="1" applyAlignment="1">
      <alignment horizontal="left" wrapText="1" indent="1"/>
    </xf>
    <xf numFmtId="0" fontId="5" fillId="0" borderId="8" xfId="17" applyAlignment="1">
      <alignment horizontal="center" vertical="center" wrapText="1"/>
    </xf>
    <xf numFmtId="0" fontId="5" fillId="0" borderId="34" xfId="17" applyBorder="1" applyAlignment="1">
      <alignment horizontal="center" vertical="center" wrapText="1"/>
    </xf>
    <xf numFmtId="0" fontId="5" fillId="0" borderId="29" xfId="17" applyBorder="1" applyAlignment="1">
      <alignment horizontal="center" vertical="center" wrapText="1"/>
    </xf>
    <xf numFmtId="0" fontId="5" fillId="0" borderId="33" xfId="17" applyBorder="1" applyAlignment="1">
      <alignment horizontal="center" vertical="center" wrapText="1"/>
    </xf>
    <xf numFmtId="0" fontId="14" fillId="10" borderId="22" xfId="18" applyBorder="1" applyAlignment="1">
      <alignment horizontal="center"/>
    </xf>
    <xf numFmtId="0" fontId="44" fillId="0" borderId="34" xfId="0" applyFont="1" applyBorder="1" applyAlignment="1">
      <alignment horizontal="left" indent="1"/>
    </xf>
    <xf numFmtId="0" fontId="44" fillId="0" borderId="36" xfId="0" applyFont="1" applyBorder="1" applyAlignment="1">
      <alignment horizontal="left" indent="1"/>
    </xf>
    <xf numFmtId="0" fontId="44" fillId="0" borderId="29" xfId="0" applyFont="1" applyBorder="1" applyAlignment="1">
      <alignment horizontal="left" indent="1"/>
    </xf>
    <xf numFmtId="0" fontId="14" fillId="9" borderId="113" xfId="16" applyNumberFormat="1" applyBorder="1" applyAlignment="1">
      <alignment horizontal="center" vertical="center"/>
    </xf>
    <xf numFmtId="0" fontId="14" fillId="9" borderId="22" xfId="16" applyNumberFormat="1" applyBorder="1" applyAlignment="1">
      <alignment horizontal="center" vertical="center"/>
    </xf>
    <xf numFmtId="0" fontId="58" fillId="25" borderId="71" xfId="0" applyFont="1" applyFill="1" applyBorder="1" applyAlignment="1">
      <alignment horizontal="center" vertical="center"/>
    </xf>
    <xf numFmtId="0" fontId="58" fillId="25" borderId="70" xfId="0" applyFont="1" applyFill="1" applyBorder="1" applyAlignment="1">
      <alignment horizontal="center" vertical="center"/>
    </xf>
    <xf numFmtId="0" fontId="62" fillId="27" borderId="29" xfId="0" applyFont="1" applyFill="1" applyBorder="1" applyAlignment="1">
      <alignment horizontal="left" indent="1"/>
    </xf>
    <xf numFmtId="0" fontId="44" fillId="0" borderId="0" xfId="0" applyFont="1" applyAlignment="1">
      <alignment horizontal="left" indent="1"/>
    </xf>
    <xf numFmtId="0" fontId="44" fillId="0" borderId="111" xfId="0" applyFont="1" applyBorder="1" applyAlignment="1">
      <alignment horizontal="left" indent="1"/>
    </xf>
    <xf numFmtId="0" fontId="44" fillId="0" borderId="112" xfId="0" applyFont="1" applyBorder="1" applyAlignment="1">
      <alignment horizontal="left" indent="1"/>
    </xf>
    <xf numFmtId="0" fontId="58" fillId="25" borderId="89" xfId="0" applyFont="1" applyFill="1" applyBorder="1" applyAlignment="1">
      <alignment horizontal="center" vertical="center"/>
    </xf>
    <xf numFmtId="0" fontId="58" fillId="25" borderId="88" xfId="0" applyFont="1" applyFill="1" applyBorder="1" applyAlignment="1">
      <alignment horizontal="center" vertical="center"/>
    </xf>
    <xf numFmtId="0" fontId="58" fillId="25" borderId="35" xfId="0" applyFont="1" applyFill="1" applyBorder="1" applyAlignment="1">
      <alignment horizontal="center" vertical="center"/>
    </xf>
    <xf numFmtId="0" fontId="44" fillId="0" borderId="49" xfId="0" applyFont="1" applyBorder="1" applyAlignment="1">
      <alignment horizontal="left" indent="1"/>
    </xf>
  </cellXfs>
  <cellStyles count="26">
    <cellStyle name="20% - Accent1" xfId="24" builtinId="30"/>
    <cellStyle name="20% - Accent2" xfId="23" builtinId="34"/>
    <cellStyle name="60% - Accent1" xfId="22" builtinId="32"/>
    <cellStyle name="Accent1" xfId="15" builtinId="29" customBuiltin="1"/>
    <cellStyle name="Bad" xfId="7" builtinId="27" customBuiltin="1"/>
    <cellStyle name="Button" xfId="20" xr:uid="{D1FFCC95-5F6F-CD43-8342-1E52797A9D5B}"/>
    <cellStyle name="Button 2" xfId="21" xr:uid="{DA3D7C14-DF1A-164C-B85A-BD2C216D8454}"/>
    <cellStyle name="Calculation" xfId="11" builtinId="22" customBuiltin="1"/>
    <cellStyle name="Cell" xfId="17" xr:uid="{09169AD9-D440-DA45-8BAB-42B5F07D3B72}"/>
    <cellStyle name="Good" xfId="6" builtinId="26" customBuiltin="1"/>
    <cellStyle name="Heading 1" xfId="2" builtinId="16" customBuiltin="1"/>
    <cellStyle name="Heading 2" xfId="3" builtinId="17" customBuiltin="1"/>
    <cellStyle name="Heading 3" xfId="4" builtinId="18" customBuiltin="1"/>
    <cellStyle name="Heading 4" xfId="5" builtinId="19" hidden="1"/>
    <cellStyle name="Hyperlink" xfId="25" builtinId="8"/>
    <cellStyle name="Input" xfId="9" builtinId="20" customBuiltin="1"/>
    <cellStyle name="Linked Cell" xfId="12" builtinId="24" customBuiltin="1"/>
    <cellStyle name="Neutral" xfId="8" builtinId="28" customBuiltin="1"/>
    <cellStyle name="Normal" xfId="0" builtinId="0" customBuiltin="1"/>
    <cellStyle name="Output" xfId="10" builtinId="21" customBuiltin="1"/>
    <cellStyle name="Table heading" xfId="16" xr:uid="{77FB8185-57D6-FC4A-B199-4C0795C16FC3}"/>
    <cellStyle name="Table heading 2" xfId="18" xr:uid="{D144A0B3-7F27-034D-AFEB-B90CD08018A7}"/>
    <cellStyle name="Table heading 3" xfId="19" xr:uid="{68DF63FF-AC34-174F-BD6B-389A78FC7B71}"/>
    <cellStyle name="Title" xfId="1" builtinId="15" customBuiltin="1"/>
    <cellStyle name="Total" xfId="14" builtinId="25" customBuiltin="1"/>
    <cellStyle name="Warning Text" xfId="13" builtinId="11" customBuiltin="1"/>
  </cellStyles>
  <dxfs count="182">
    <dxf>
      <fill>
        <patternFill patternType="lightGray"/>
      </fill>
    </dxf>
    <dxf>
      <fill>
        <patternFill patternType="lightGray">
          <fgColor theme="0" tint="-0.499984740745262"/>
        </patternFill>
      </fill>
    </dxf>
    <dxf>
      <fill>
        <patternFill>
          <bgColor rgb="FFFFF1D2"/>
        </patternFill>
      </fill>
    </dxf>
    <dxf>
      <fill>
        <patternFill>
          <bgColor theme="0"/>
        </patternFill>
      </fill>
    </dxf>
    <dxf>
      <fill>
        <patternFill>
          <bgColor rgb="FFFFF1D2"/>
        </patternFill>
      </fill>
    </dxf>
    <dxf>
      <fill>
        <patternFill>
          <bgColor rgb="FFFFF1D2"/>
        </patternFill>
      </fill>
    </dxf>
    <dxf>
      <fill>
        <patternFill>
          <bgColor rgb="FFFFF1D2"/>
        </patternFill>
      </fill>
    </dxf>
    <dxf>
      <fill>
        <patternFill>
          <bgColor theme="0"/>
        </patternFill>
      </fill>
    </dxf>
    <dxf>
      <fill>
        <patternFill>
          <bgColor rgb="FFFFF1D2"/>
        </patternFill>
      </fill>
    </dxf>
    <dxf>
      <fill>
        <patternFill>
          <bgColor rgb="FFFFF1D2"/>
        </patternFill>
      </fill>
    </dxf>
    <dxf>
      <fill>
        <patternFill>
          <bgColor rgb="FFFFF1D2"/>
        </patternFill>
      </fill>
    </dxf>
    <dxf>
      <fill>
        <patternFill patternType="lightGray">
          <fgColor theme="9"/>
        </patternFill>
      </fill>
    </dxf>
    <dxf>
      <fill>
        <patternFill>
          <bgColor theme="0"/>
        </patternFill>
      </fill>
    </dxf>
    <dxf>
      <fill>
        <patternFill>
          <bgColor rgb="FFFFF1D2"/>
        </patternFill>
      </fill>
    </dxf>
    <dxf>
      <fill>
        <patternFill>
          <bgColor rgb="FFFFF1D2"/>
        </patternFill>
      </fill>
    </dxf>
    <dxf>
      <fill>
        <patternFill>
          <bgColor rgb="FFFFF1D2"/>
        </patternFill>
      </fill>
    </dxf>
    <dxf>
      <fill>
        <patternFill>
          <bgColor theme="0"/>
        </patternFill>
      </fill>
    </dxf>
    <dxf>
      <fill>
        <patternFill>
          <bgColor rgb="FFFFF1D2"/>
        </patternFill>
      </fill>
    </dxf>
    <dxf>
      <fill>
        <patternFill>
          <bgColor rgb="FFFFF1D2"/>
        </patternFill>
      </fill>
    </dxf>
    <dxf>
      <fill>
        <patternFill patternType="lightGray">
          <fgColor theme="9"/>
        </patternFill>
      </fill>
    </dxf>
    <dxf>
      <fill>
        <patternFill patternType="lightGray">
          <fgColor theme="0" tint="-0.499984740745262"/>
        </patternFill>
      </fill>
    </dxf>
    <dxf>
      <fill>
        <patternFill patternType="lightGray">
          <fgColor theme="0" tint="-0.499984740745262"/>
        </patternFill>
      </fill>
    </dxf>
    <dxf>
      <fill>
        <patternFill patternType="lightGray">
          <fgColor theme="0" tint="-0.499984740745262"/>
        </patternFill>
      </fill>
    </dxf>
    <dxf>
      <fill>
        <patternFill patternType="lightGray">
          <fgColor theme="9"/>
        </patternFill>
      </fill>
    </dxf>
    <dxf>
      <fill>
        <patternFill patternType="lightGray">
          <fgColor theme="0" tint="-0.499984740745262"/>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patternType="lightGray">
          <fgColor theme="9"/>
        </patternFill>
      </fill>
    </dxf>
    <dxf>
      <fill>
        <patternFill>
          <bgColor theme="0"/>
        </patternFill>
      </fill>
    </dxf>
    <dxf>
      <fill>
        <patternFill>
          <bgColor rgb="FFFFF1D2"/>
        </patternFill>
      </fill>
    </dxf>
    <dxf>
      <fill>
        <patternFill>
          <bgColor rgb="FFFFF1D2"/>
        </patternFill>
      </fill>
    </dxf>
    <dxf>
      <fill>
        <patternFill>
          <bgColor rgb="FFFFF1D2"/>
        </patternFill>
      </fill>
    </dxf>
    <dxf>
      <fill>
        <patternFill>
          <bgColor theme="0"/>
        </patternFill>
      </fill>
    </dxf>
    <dxf>
      <fill>
        <patternFill>
          <bgColor rgb="FFFFF1D2"/>
        </patternFill>
      </fill>
    </dxf>
    <dxf>
      <fill>
        <patternFill>
          <bgColor rgb="FFFFF1D2"/>
        </patternFill>
      </fill>
    </dxf>
    <dxf>
      <fill>
        <patternFill>
          <bgColor rgb="FFFFF1D2"/>
        </patternFill>
      </fill>
    </dxf>
    <dxf>
      <fill>
        <patternFill>
          <bgColor theme="0"/>
        </patternFill>
      </fill>
    </dxf>
    <dxf>
      <fill>
        <patternFill>
          <bgColor rgb="FFFFF1D2"/>
        </patternFill>
      </fill>
    </dxf>
    <dxf>
      <fill>
        <patternFill>
          <bgColor rgb="FFFFF1D2"/>
        </patternFill>
      </fill>
    </dxf>
    <dxf>
      <fill>
        <patternFill>
          <bgColor rgb="FFFFF1D2"/>
        </patternFill>
      </fill>
    </dxf>
    <dxf>
      <fill>
        <patternFill>
          <bgColor theme="0"/>
        </patternFill>
      </fill>
    </dxf>
    <dxf>
      <fill>
        <patternFill>
          <bgColor rgb="FFFFF1D2"/>
        </patternFill>
      </fill>
    </dxf>
    <dxf>
      <fill>
        <patternFill>
          <bgColor rgb="FFFFF1D2"/>
        </patternFill>
      </fill>
    </dxf>
    <dxf>
      <fill>
        <patternFill patternType="lightGray">
          <fgColor theme="9"/>
        </patternFill>
      </fill>
    </dxf>
    <dxf>
      <fill>
        <patternFill patternType="lightGray">
          <fgColor theme="0" tint="-0.499984740745262"/>
        </patternFill>
      </fill>
    </dxf>
    <dxf>
      <fill>
        <patternFill patternType="lightGray">
          <fgColor theme="0" tint="-0.499984740745262"/>
        </patternFill>
      </fill>
    </dxf>
    <dxf>
      <fill>
        <patternFill patternType="lightGray">
          <fgColor theme="0" tint="-0.499984740745262"/>
        </patternFill>
      </fill>
    </dxf>
    <dxf>
      <fill>
        <patternFill patternType="lightGray">
          <fgColor theme="9"/>
        </patternFill>
      </fill>
    </dxf>
    <dxf>
      <fill>
        <patternFill>
          <bgColor rgb="FFD9F8FF"/>
        </patternFill>
      </fill>
    </dxf>
    <dxf>
      <fill>
        <patternFill patternType="lightGray">
          <fgColor theme="0" tint="-0.499984740745262"/>
        </patternFill>
      </fill>
    </dxf>
    <dxf>
      <fill>
        <patternFill patternType="lightGray">
          <fgColor theme="9"/>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patternType="lightGray">
          <fgColor theme="9"/>
        </patternFill>
      </fill>
    </dxf>
    <dxf>
      <fill>
        <patternFill>
          <bgColor theme="0"/>
        </patternFill>
      </fill>
    </dxf>
    <dxf>
      <fill>
        <patternFill>
          <bgColor rgb="FFFFF1D2"/>
        </patternFill>
      </fill>
    </dxf>
    <dxf>
      <fill>
        <patternFill>
          <bgColor rgb="FFFFF1D2"/>
        </patternFill>
      </fill>
    </dxf>
    <dxf>
      <fill>
        <patternFill>
          <bgColor rgb="FFFFF1D2"/>
        </patternFill>
      </fill>
    </dxf>
    <dxf>
      <fill>
        <patternFill>
          <bgColor theme="0"/>
        </patternFill>
      </fill>
    </dxf>
    <dxf>
      <fill>
        <patternFill>
          <bgColor rgb="FFFFF1D2"/>
        </patternFill>
      </fill>
    </dxf>
    <dxf>
      <fill>
        <patternFill>
          <bgColor rgb="FFFFF1D2"/>
        </patternFill>
      </fill>
    </dxf>
    <dxf>
      <fill>
        <patternFill>
          <bgColor rgb="FFFFF1D2"/>
        </patternFill>
      </fill>
    </dxf>
    <dxf>
      <fill>
        <patternFill>
          <bgColor theme="0"/>
        </patternFill>
      </fill>
    </dxf>
    <dxf>
      <fill>
        <patternFill>
          <bgColor rgb="FFFFF1D2"/>
        </patternFill>
      </fill>
    </dxf>
    <dxf>
      <fill>
        <patternFill>
          <bgColor rgb="FFFFF1D2"/>
        </patternFill>
      </fill>
    </dxf>
    <dxf>
      <fill>
        <patternFill>
          <bgColor rgb="FFFFF1D2"/>
        </patternFill>
      </fill>
    </dxf>
    <dxf>
      <fill>
        <patternFill>
          <bgColor theme="0"/>
        </patternFill>
      </fill>
    </dxf>
    <dxf>
      <fill>
        <patternFill>
          <bgColor rgb="FFFFF1D2"/>
        </patternFill>
      </fill>
    </dxf>
    <dxf>
      <fill>
        <patternFill>
          <bgColor rgb="FFFFF1D2"/>
        </patternFill>
      </fill>
    </dxf>
    <dxf>
      <fill>
        <patternFill patternType="lightGray">
          <fgColor theme="9"/>
        </patternFill>
      </fill>
    </dxf>
    <dxf>
      <fill>
        <patternFill patternType="lightGray">
          <fgColor theme="0" tint="-0.499984740745262"/>
        </patternFill>
      </fill>
    </dxf>
    <dxf>
      <fill>
        <patternFill patternType="lightGray">
          <fgColor theme="0" tint="-0.499984740745262"/>
        </patternFill>
      </fill>
    </dxf>
    <dxf>
      <fill>
        <patternFill patternType="lightGray">
          <fgColor theme="0" tint="-0.499984740745262"/>
        </patternFill>
      </fill>
    </dxf>
    <dxf>
      <fill>
        <patternFill patternType="lightGray">
          <fgColor theme="9"/>
        </patternFill>
      </fill>
    </dxf>
    <dxf>
      <fill>
        <patternFill>
          <bgColor rgb="FFD9F8FF"/>
        </patternFill>
      </fill>
    </dxf>
    <dxf>
      <fill>
        <patternFill patternType="lightGray">
          <fgColor theme="0" tint="-0.499984740745262"/>
        </patternFill>
      </fill>
    </dxf>
    <dxf>
      <fill>
        <patternFill patternType="lightGray">
          <fgColor theme="9"/>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patternType="lightGray">
          <fgColor theme="9"/>
        </patternFill>
      </fill>
    </dxf>
    <dxf>
      <fill>
        <patternFill>
          <bgColor theme="0"/>
        </patternFill>
      </fill>
    </dxf>
    <dxf>
      <fill>
        <patternFill>
          <bgColor rgb="FFFFF1D2"/>
        </patternFill>
      </fill>
    </dxf>
    <dxf>
      <fill>
        <patternFill>
          <bgColor rgb="FFFFF1D2"/>
        </patternFill>
      </fill>
    </dxf>
    <dxf>
      <fill>
        <patternFill>
          <bgColor rgb="FFFFF1D2"/>
        </patternFill>
      </fill>
    </dxf>
    <dxf>
      <fill>
        <patternFill>
          <bgColor theme="0"/>
        </patternFill>
      </fill>
    </dxf>
    <dxf>
      <fill>
        <patternFill>
          <bgColor rgb="FFFFF1D2"/>
        </patternFill>
      </fill>
    </dxf>
    <dxf>
      <fill>
        <patternFill>
          <bgColor rgb="FFFFF1D2"/>
        </patternFill>
      </fill>
    </dxf>
    <dxf>
      <fill>
        <patternFill>
          <bgColor rgb="FFFFF1D2"/>
        </patternFill>
      </fill>
    </dxf>
    <dxf>
      <fill>
        <patternFill>
          <bgColor theme="0"/>
        </patternFill>
      </fill>
    </dxf>
    <dxf>
      <fill>
        <patternFill>
          <bgColor rgb="FFFFF1D2"/>
        </patternFill>
      </fill>
    </dxf>
    <dxf>
      <fill>
        <patternFill>
          <bgColor rgb="FFFFF1D2"/>
        </patternFill>
      </fill>
    </dxf>
    <dxf>
      <fill>
        <patternFill patternType="lightGray">
          <fgColor theme="9"/>
        </patternFill>
      </fill>
    </dxf>
    <dxf>
      <fill>
        <patternFill>
          <bgColor rgb="FFFFF1D2"/>
        </patternFill>
      </fill>
    </dxf>
    <dxf>
      <fill>
        <patternFill>
          <bgColor theme="0"/>
        </patternFill>
      </fill>
    </dxf>
    <dxf>
      <fill>
        <patternFill>
          <bgColor rgb="FFFFF1D2"/>
        </patternFill>
      </fill>
    </dxf>
    <dxf>
      <fill>
        <patternFill>
          <bgColor theme="0"/>
        </patternFill>
      </fill>
    </dxf>
    <dxf>
      <fill>
        <patternFill>
          <bgColor rgb="FFFFF1D2"/>
        </patternFill>
      </fill>
    </dxf>
    <dxf>
      <fill>
        <patternFill patternType="lightGray">
          <fgColor theme="9"/>
          <bgColor auto="1"/>
        </patternFill>
      </fill>
    </dxf>
    <dxf>
      <fill>
        <patternFill patternType="lightGray">
          <fgColor theme="0" tint="-0.499984740745262"/>
        </patternFill>
      </fill>
    </dxf>
    <dxf>
      <fill>
        <patternFill patternType="lightGray">
          <fgColor theme="0" tint="-0.499984740745262"/>
        </patternFill>
      </fill>
    </dxf>
    <dxf>
      <fill>
        <patternFill patternType="lightGray">
          <fgColor theme="0" tint="-0.499984740745262"/>
        </patternFill>
      </fill>
    </dxf>
    <dxf>
      <fill>
        <patternFill>
          <bgColor rgb="FFD9F8FF"/>
        </patternFill>
      </fill>
    </dxf>
    <dxf>
      <fill>
        <patternFill patternType="lightGray">
          <fgColor theme="9"/>
        </patternFill>
      </fill>
    </dxf>
    <dxf>
      <fill>
        <patternFill patternType="lightGray">
          <fgColor theme="0" tint="-0.499984740745262"/>
        </patternFill>
      </fill>
    </dxf>
    <dxf>
      <fill>
        <patternFill patternType="lightGray">
          <fgColor theme="9"/>
          <bgColor auto="1"/>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patternType="lightGray">
          <fgColor theme="9"/>
        </patternFill>
      </fill>
    </dxf>
    <dxf>
      <fill>
        <patternFill>
          <bgColor rgb="FFD9F8FF"/>
        </patternFill>
      </fill>
    </dxf>
    <dxf>
      <fill>
        <patternFill>
          <bgColor theme="0"/>
        </patternFill>
      </fill>
    </dxf>
    <dxf>
      <fill>
        <patternFill>
          <bgColor rgb="FFFFF1D2"/>
        </patternFill>
      </fill>
    </dxf>
    <dxf>
      <fill>
        <patternFill patternType="lightGray">
          <fgColor theme="9"/>
        </patternFill>
      </fill>
    </dxf>
    <dxf>
      <fill>
        <patternFill>
          <bgColor theme="0"/>
        </patternFill>
      </fill>
    </dxf>
    <dxf>
      <fill>
        <patternFill>
          <bgColor rgb="FFFFF1D2"/>
        </patternFill>
      </fill>
    </dxf>
    <dxf>
      <fill>
        <patternFill>
          <bgColor rgb="FFFFF1D2"/>
        </patternFill>
      </fill>
    </dxf>
    <dxf>
      <fill>
        <patternFill patternType="lightGray">
          <fgColor theme="9"/>
        </patternFill>
      </fill>
    </dxf>
    <dxf>
      <fill>
        <patternFill>
          <bgColor theme="0"/>
        </patternFill>
      </fill>
    </dxf>
    <dxf>
      <fill>
        <patternFill>
          <bgColor rgb="FFFFF1D2"/>
        </patternFill>
      </fill>
    </dxf>
    <dxf>
      <fill>
        <patternFill patternType="lightGray">
          <fgColor theme="9"/>
        </patternFill>
      </fill>
    </dxf>
    <dxf>
      <fill>
        <patternFill>
          <bgColor theme="0"/>
        </patternFill>
      </fill>
    </dxf>
    <dxf>
      <fill>
        <patternFill>
          <bgColor rgb="FFFFF1D2"/>
        </patternFill>
      </fill>
    </dxf>
    <dxf>
      <fill>
        <patternFill>
          <bgColor rgb="FFFFF1D2"/>
        </patternFill>
      </fill>
    </dxf>
    <dxf>
      <fill>
        <patternFill patternType="lightGray">
          <fgColor theme="9"/>
        </patternFill>
      </fill>
    </dxf>
    <dxf>
      <fill>
        <patternFill>
          <bgColor theme="0"/>
        </patternFill>
      </fill>
    </dxf>
    <dxf>
      <fill>
        <patternFill>
          <bgColor rgb="FFFFF1D2"/>
        </patternFill>
      </fill>
    </dxf>
    <dxf>
      <fill>
        <patternFill patternType="lightGray">
          <fgColor theme="9"/>
        </patternFill>
      </fill>
    </dxf>
    <dxf>
      <fill>
        <patternFill>
          <bgColor rgb="FFFFF1D2"/>
        </patternFill>
      </fill>
    </dxf>
    <dxf>
      <fill>
        <patternFill>
          <bgColor theme="0"/>
        </patternFill>
      </fill>
    </dxf>
    <dxf>
      <fill>
        <patternFill patternType="lightGray">
          <fgColor theme="9"/>
        </patternFill>
      </fill>
    </dxf>
    <dxf>
      <fill>
        <patternFill>
          <bgColor rgb="FFFFF1D2"/>
        </patternFill>
      </fill>
    </dxf>
    <dxf>
      <fill>
        <patternFill patternType="lightGray">
          <fgColor theme="9"/>
        </patternFill>
      </fill>
    </dxf>
    <dxf>
      <fill>
        <patternFill patternType="lightGray">
          <fgColor theme="9"/>
        </patternFill>
      </fill>
    </dxf>
    <dxf>
      <fill>
        <patternFill>
          <bgColor theme="0"/>
        </patternFill>
      </fill>
    </dxf>
    <dxf>
      <fill>
        <patternFill>
          <bgColor rgb="FFFFF1D2"/>
        </patternFill>
      </fill>
    </dxf>
    <dxf>
      <fill>
        <patternFill patternType="lightGray">
          <fgColor theme="9"/>
        </patternFill>
      </fill>
    </dxf>
    <dxf>
      <fill>
        <patternFill>
          <bgColor theme="0"/>
        </patternFill>
      </fill>
    </dxf>
    <dxf>
      <fill>
        <patternFill>
          <bgColor rgb="FFFFF1D2"/>
        </patternFill>
      </fill>
    </dxf>
    <dxf>
      <fill>
        <patternFill patternType="lightGray">
          <fgColor theme="9"/>
        </patternFill>
      </fill>
    </dxf>
    <dxf>
      <fill>
        <patternFill>
          <bgColor rgb="FFFFF1D2"/>
        </patternFill>
      </fill>
    </dxf>
    <dxf>
      <fill>
        <patternFill patternType="lightGray">
          <fgColor theme="9"/>
        </patternFill>
      </fill>
    </dxf>
    <dxf>
      <fill>
        <patternFill patternType="lightGray">
          <fgColor theme="0" tint="-0.499984740745262"/>
        </patternFill>
      </fill>
    </dxf>
    <dxf>
      <fill>
        <patternFill patternType="lightGray">
          <fgColor theme="0" tint="-0.499984740745262"/>
        </patternFill>
      </fill>
    </dxf>
    <dxf>
      <fill>
        <patternFill patternType="lightGray">
          <fgColor theme="0" tint="-0.499984740745262"/>
        </patternFill>
      </fill>
    </dxf>
    <dxf>
      <fill>
        <patternFill>
          <bgColor rgb="FFD9F8FF"/>
        </patternFill>
      </fill>
    </dxf>
    <dxf>
      <fill>
        <patternFill patternType="lightGray">
          <fgColor theme="0" tint="-0.499984740745262"/>
        </patternFill>
      </fill>
    </dxf>
    <dxf>
      <fill>
        <patternFill patternType="lightGray">
          <fgColor theme="0" tint="-0.499984740745262"/>
        </patternFill>
      </fill>
    </dxf>
    <dxf>
      <fill>
        <patternFill patternType="lightGray">
          <fgColor theme="9"/>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patternType="lightGray">
          <fgColor theme="9"/>
        </patternFill>
      </fill>
    </dxf>
    <dxf>
      <fill>
        <patternFill>
          <bgColor rgb="FFFFF1D2"/>
        </patternFill>
      </fill>
    </dxf>
    <dxf>
      <fill>
        <patternFill>
          <bgColor rgb="FFFFF1D2"/>
        </patternFill>
      </fill>
    </dxf>
    <dxf>
      <fill>
        <patternFill patternType="lightGray">
          <fgColor theme="9"/>
        </patternFill>
      </fill>
    </dxf>
    <dxf>
      <fill>
        <patternFill>
          <bgColor rgb="FFFFF1D2"/>
        </patternFill>
      </fill>
    </dxf>
    <dxf>
      <fill>
        <patternFill patternType="lightGray">
          <fgColor theme="9"/>
        </patternFill>
      </fill>
    </dxf>
    <dxf>
      <fill>
        <patternFill>
          <bgColor rgb="FFFFF1D2"/>
        </patternFill>
      </fill>
    </dxf>
    <dxf>
      <fill>
        <patternFill>
          <bgColor rgb="FFFFF1D2"/>
        </patternFill>
      </fill>
    </dxf>
    <dxf>
      <fill>
        <patternFill>
          <bgColor theme="0"/>
        </patternFill>
      </fill>
    </dxf>
    <dxf>
      <fill>
        <patternFill>
          <fgColor rgb="FFC5EDEC"/>
        </patternFill>
      </fill>
    </dxf>
    <dxf>
      <fill>
        <patternFill>
          <fgColor auto="1"/>
          <bgColor rgb="FFC5EDEC"/>
        </patternFill>
      </fill>
    </dxf>
    <dxf>
      <fill>
        <patternFill>
          <bgColor rgb="FFC5EDEC"/>
        </patternFill>
      </fill>
    </dxf>
    <dxf>
      <fill>
        <patternFill>
          <bgColor rgb="FFC5EDEC"/>
        </patternFill>
      </fill>
    </dxf>
    <dxf>
      <fill>
        <patternFill>
          <bgColor rgb="FFC5EDEC"/>
        </patternFill>
      </fill>
    </dxf>
    <dxf>
      <font>
        <color rgb="FF9C0006"/>
      </font>
      <fill>
        <patternFill>
          <bgColor rgb="FFFFC7CE"/>
        </patternFill>
      </fill>
    </dxf>
  </dxfs>
  <tableStyles count="0" defaultTableStyle="TableStyleMedium2" defaultPivotStyle="PivotStyleLight16"/>
  <colors>
    <mruColors>
      <color rgb="FF8BD4DB"/>
      <color rgb="FFFFD38F"/>
      <color rgb="FFFFD0D4"/>
      <color rgb="FFDFDEFF"/>
      <color rgb="FFBEBEFF"/>
      <color rgb="FFFFEBED"/>
      <color rgb="FFC5EDEC"/>
      <color rgb="FFFAD3D6"/>
      <color rgb="FFFFE9BF"/>
      <color rgb="FFFFF1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92075</xdr:colOff>
      <xdr:row>0</xdr:row>
      <xdr:rowOff>381000</xdr:rowOff>
    </xdr:from>
    <xdr:ext cx="1781175" cy="514350"/>
    <xdr:pic>
      <xdr:nvPicPr>
        <xdr:cNvPr id="3" name="image1.png" title="Image">
          <a:extLst>
            <a:ext uri="{FF2B5EF4-FFF2-40B4-BE49-F238E27FC236}">
              <a16:creationId xmlns:a16="http://schemas.microsoft.com/office/drawing/2014/main" id="{6BFD4288-19F3-0F4C-86FB-5E500935B113}"/>
            </a:ext>
          </a:extLst>
        </xdr:cNvPr>
        <xdr:cNvPicPr preferRelativeResize="0"/>
      </xdr:nvPicPr>
      <xdr:blipFill>
        <a:blip xmlns:r="http://schemas.openxmlformats.org/officeDocument/2006/relationships" r:embed="rId1" cstate="print"/>
        <a:stretch>
          <a:fillRect/>
        </a:stretch>
      </xdr:blipFill>
      <xdr:spPr>
        <a:xfrm>
          <a:off x="536575" y="381000"/>
          <a:ext cx="1781175" cy="514350"/>
        </a:xfrm>
        <a:prstGeom prst="rect">
          <a:avLst/>
        </a:prstGeom>
        <a:noFill/>
      </xdr:spPr>
    </xdr:pic>
    <xdr:clientData fLocksWithSheet="0"/>
  </xdr:oneCellAnchor>
  <xdr:twoCellAnchor editAs="oneCell">
    <xdr:from>
      <xdr:col>1</xdr:col>
      <xdr:colOff>1102726</xdr:colOff>
      <xdr:row>6</xdr:row>
      <xdr:rowOff>325895</xdr:rowOff>
    </xdr:from>
    <xdr:to>
      <xdr:col>1</xdr:col>
      <xdr:colOff>2271218</xdr:colOff>
      <xdr:row>10</xdr:row>
      <xdr:rowOff>123161</xdr:rowOff>
    </xdr:to>
    <xdr:pic>
      <xdr:nvPicPr>
        <xdr:cNvPr id="2" name="Graphic 4">
          <a:extLst>
            <a:ext uri="{FF2B5EF4-FFF2-40B4-BE49-F238E27FC236}">
              <a16:creationId xmlns:a16="http://schemas.microsoft.com/office/drawing/2014/main" id="{1282DEA8-2945-2347-9252-CD93D6E42CF1}"/>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9033364" flipH="1">
          <a:off x="1551872" y="4104919"/>
          <a:ext cx="1168492" cy="1222144"/>
        </a:xfrm>
        <a:prstGeom prst="rect">
          <a:avLst/>
        </a:prstGeom>
      </xdr:spPr>
    </xdr:pic>
    <xdr:clientData/>
  </xdr:twoCellAnchor>
  <xdr:twoCellAnchor>
    <xdr:from>
      <xdr:col>1</xdr:col>
      <xdr:colOff>511098</xdr:colOff>
      <xdr:row>8</xdr:row>
      <xdr:rowOff>232318</xdr:rowOff>
    </xdr:from>
    <xdr:to>
      <xdr:col>1</xdr:col>
      <xdr:colOff>2245732</xdr:colOff>
      <xdr:row>12</xdr:row>
      <xdr:rowOff>387196</xdr:rowOff>
    </xdr:to>
    <xdr:sp macro="" textlink="">
      <xdr:nvSpPr>
        <xdr:cNvPr id="5" name="TextBox 4">
          <a:extLst>
            <a:ext uri="{FF2B5EF4-FFF2-40B4-BE49-F238E27FC236}">
              <a16:creationId xmlns:a16="http://schemas.microsoft.com/office/drawing/2014/main" id="{3FFA8167-E11A-6BA4-67C3-BFD3576D27B7}"/>
            </a:ext>
          </a:extLst>
        </xdr:cNvPr>
        <xdr:cNvSpPr txBox="1"/>
      </xdr:nvSpPr>
      <xdr:spPr>
        <a:xfrm>
          <a:off x="960244" y="4723781"/>
          <a:ext cx="1734634" cy="1579756"/>
        </a:xfrm>
        <a:prstGeom prst="rect">
          <a:avLst/>
        </a:prstGeom>
        <a:noFill/>
        <a:ln w="19050">
          <a:noFill/>
        </a:ln>
      </xdr:spPr>
      <xdr:txBody>
        <a:bodyPr vertOverflow="clip" horzOverflow="clip" wrap="square" lIns="0" tIns="0" rIns="0" bIns="0" rtlCol="0" anchor="ctr">
          <a:noAutofit/>
        </a:bodyPr>
        <a:lstStyle/>
        <a:p>
          <a:pPr algn="ctr"/>
          <a:r>
            <a:rPr lang="en-GB" sz="1100" b="0" i="1" dirty="0">
              <a:solidFill>
                <a:schemeClr val="accent2"/>
              </a:solidFill>
              <a:latin typeface="Arial" panose="020B0604020202020204" pitchFamily="34" charset="0"/>
              <a:cs typeface="Arial" panose="020B0604020202020204" pitchFamily="34" charset="0"/>
            </a:rPr>
            <a:t>Click on the gray buttons to be redirected to each section of the template.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26860</xdr:colOff>
      <xdr:row>9</xdr:row>
      <xdr:rowOff>140027</xdr:rowOff>
    </xdr:from>
    <xdr:to>
      <xdr:col>12</xdr:col>
      <xdr:colOff>4963</xdr:colOff>
      <xdr:row>9</xdr:row>
      <xdr:rowOff>140027</xdr:rowOff>
    </xdr:to>
    <xdr:cxnSp macro="">
      <xdr:nvCxnSpPr>
        <xdr:cNvPr id="3" name="Straight Connector 2">
          <a:extLst>
            <a:ext uri="{FF2B5EF4-FFF2-40B4-BE49-F238E27FC236}">
              <a16:creationId xmlns:a16="http://schemas.microsoft.com/office/drawing/2014/main" id="{264433F4-ED35-CB41-A152-768E70B27AB6}"/>
            </a:ext>
          </a:extLst>
        </xdr:cNvPr>
        <xdr:cNvCxnSpPr/>
      </xdr:nvCxnSpPr>
      <xdr:spPr>
        <a:xfrm flipV="1">
          <a:off x="873527" y="2764694"/>
          <a:ext cx="17385569"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39726</xdr:colOff>
      <xdr:row>6</xdr:row>
      <xdr:rowOff>179366</xdr:rowOff>
    </xdr:from>
    <xdr:to>
      <xdr:col>12</xdr:col>
      <xdr:colOff>52426</xdr:colOff>
      <xdr:row>6</xdr:row>
      <xdr:rowOff>204766</xdr:rowOff>
    </xdr:to>
    <xdr:cxnSp macro="">
      <xdr:nvCxnSpPr>
        <xdr:cNvPr id="5" name="Straight Connector 4">
          <a:extLst>
            <a:ext uri="{FF2B5EF4-FFF2-40B4-BE49-F238E27FC236}">
              <a16:creationId xmlns:a16="http://schemas.microsoft.com/office/drawing/2014/main" id="{6068AED3-55AB-7C48-B161-2A71FDC6B413}"/>
            </a:ext>
          </a:extLst>
        </xdr:cNvPr>
        <xdr:cNvCxnSpPr/>
      </xdr:nvCxnSpPr>
      <xdr:spPr>
        <a:xfrm flipV="1">
          <a:off x="348943" y="2156149"/>
          <a:ext cx="14656353" cy="2540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Theme AIHR">
  <a:themeElements>
    <a:clrScheme name="AIHR Color Palette">
      <a:dk1>
        <a:srgbClr val="30206B"/>
      </a:dk1>
      <a:lt1>
        <a:srgbClr val="FFFFFF"/>
      </a:lt1>
      <a:dk2>
        <a:srgbClr val="1EBBF0"/>
      </a:dk2>
      <a:lt2>
        <a:srgbClr val="E9FAFF"/>
      </a:lt2>
      <a:accent1>
        <a:srgbClr val="B0E7FF"/>
      </a:accent1>
      <a:accent2>
        <a:srgbClr val="5D5CFF"/>
      </a:accent2>
      <a:accent3>
        <a:srgbClr val="00A0AF"/>
      </a:accent3>
      <a:accent4>
        <a:srgbClr val="FFAB00"/>
      </a:accent4>
      <a:accent5>
        <a:srgbClr val="F35C0F"/>
      </a:accent5>
      <a:accent6>
        <a:srgbClr val="E32C34"/>
      </a:accent6>
      <a:hlink>
        <a:srgbClr val="1EBBF0"/>
      </a:hlink>
      <a:folHlink>
        <a:srgbClr val="30206B"/>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ln w="19050">
          <a:solidFill>
            <a:schemeClr val="accent1"/>
          </a:solidFill>
        </a:ln>
      </a:spPr>
      <a:bodyPr wrap="square" lIns="0" tIns="0" rIns="0" bIns="0" rtlCol="0" anchor="ctr">
        <a:noAutofit/>
      </a:bodyPr>
      <a:lstStyle>
        <a:defPPr algn="ctr">
          <a:defRPr sz="1800" b="1" i="1" dirty="0" smtClean="0">
            <a:solidFill>
              <a:schemeClr val="tx1"/>
            </a:solidFill>
            <a:latin typeface="Bitter SemiBold" pitchFamily="2" charset="77"/>
          </a:defRPr>
        </a:defPPr>
      </a:lstStyle>
    </a:txDef>
  </a:objectDefaults>
  <a:extraClrSchemeLst/>
  <a:extLst>
    <a:ext uri="{05A4C25C-085E-4340-85A3-A5531E510DB2}">
      <thm15:themeFamily xmlns:thm15="http://schemas.microsoft.com/office/thememl/2012/main" name="Theme AIHR" id="{9959B0D2-0E36-9C46-B5AA-75D5F39F23F6}" vid="{3726B2DF-0F03-C644-9C29-558F7F114396}"/>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44AE8-8C9B-404F-BEA0-CE215AF87B4A}">
  <dimension ref="A1:M1000"/>
  <sheetViews>
    <sheetView showGridLines="0" tabSelected="1" zoomScale="86" zoomScaleNormal="100" workbookViewId="0"/>
  </sheetViews>
  <sheetFormatPr baseColWidth="10" defaultColWidth="13.83203125" defaultRowHeight="15" customHeight="1"/>
  <cols>
    <col min="1" max="1" width="5.83203125" style="2" customWidth="1"/>
    <col min="2" max="2" width="33.1640625" style="2" customWidth="1"/>
    <col min="3" max="3" width="27.6640625" style="2" customWidth="1"/>
    <col min="4" max="4" width="1.83203125" style="2" customWidth="1"/>
    <col min="5" max="5" width="201" style="2" customWidth="1"/>
    <col min="6" max="6" width="3.83203125" style="2" customWidth="1"/>
    <col min="7" max="7" width="5.1640625" style="2" customWidth="1"/>
    <col min="8" max="8" width="2.83203125" style="82" customWidth="1"/>
    <col min="9" max="14" width="12.6640625" style="2" customWidth="1"/>
    <col min="15" max="20" width="11" style="2" customWidth="1"/>
    <col min="21" max="16384" width="13.83203125" style="2"/>
  </cols>
  <sheetData>
    <row r="1" spans="2:13" ht="110" customHeight="1">
      <c r="B1" s="3"/>
      <c r="C1" s="3"/>
      <c r="D1" s="3"/>
      <c r="E1" s="3"/>
      <c r="F1" s="3"/>
      <c r="G1" s="3"/>
      <c r="H1" s="83"/>
      <c r="I1" s="3"/>
      <c r="J1" s="3"/>
      <c r="K1" s="3"/>
      <c r="L1" s="3"/>
      <c r="M1" s="3"/>
    </row>
    <row r="2" spans="2:13" ht="90" customHeight="1">
      <c r="B2" s="209" t="s">
        <v>300</v>
      </c>
      <c r="C2" s="209"/>
      <c r="D2" s="209"/>
      <c r="E2" s="209"/>
    </row>
    <row r="3" spans="2:13" ht="34" customHeight="1" thickBot="1">
      <c r="B3" s="106"/>
      <c r="C3" s="106"/>
      <c r="D3" s="106"/>
      <c r="E3" s="107"/>
    </row>
    <row r="4" spans="2:13" ht="10" customHeight="1">
      <c r="B4" s="119"/>
      <c r="C4" s="105"/>
      <c r="D4" s="105"/>
      <c r="E4" s="4"/>
      <c r="H4" s="80"/>
    </row>
    <row r="5" spans="2:13" ht="61" customHeight="1" thickBot="1">
      <c r="B5" s="108" t="s">
        <v>0</v>
      </c>
      <c r="C5" s="208" t="s">
        <v>318</v>
      </c>
      <c r="D5" s="208"/>
      <c r="E5" s="208"/>
    </row>
    <row r="6" spans="2:13" ht="13" customHeight="1">
      <c r="B6" s="5"/>
      <c r="C6" s="5"/>
      <c r="D6" s="5"/>
      <c r="E6" s="6"/>
      <c r="H6" s="81"/>
    </row>
    <row r="7" spans="2:13" ht="50" customHeight="1" thickBot="1">
      <c r="B7" s="33" t="s">
        <v>1</v>
      </c>
      <c r="C7" s="187" t="s">
        <v>253</v>
      </c>
      <c r="D7" s="94"/>
      <c r="E7" s="85" t="s">
        <v>303</v>
      </c>
      <c r="H7" s="84"/>
    </row>
    <row r="8" spans="2:13" ht="6" customHeight="1">
      <c r="B8" s="33"/>
      <c r="C8" s="188"/>
      <c r="D8" s="5"/>
      <c r="E8" s="7"/>
      <c r="H8" s="81"/>
    </row>
    <row r="9" spans="2:13" ht="50" customHeight="1" thickBot="1">
      <c r="B9" s="70"/>
      <c r="C9" s="187" t="s">
        <v>254</v>
      </c>
      <c r="D9" s="93"/>
      <c r="E9" s="86" t="s">
        <v>269</v>
      </c>
      <c r="H9" s="84"/>
    </row>
    <row r="10" spans="2:13" ht="6" customHeight="1">
      <c r="B10" s="33"/>
      <c r="C10" s="189"/>
      <c r="D10" s="5"/>
      <c r="E10" s="7"/>
      <c r="H10" s="81"/>
    </row>
    <row r="11" spans="2:13" ht="50" customHeight="1" thickBot="1">
      <c r="B11" s="206"/>
      <c r="C11" s="187" t="s">
        <v>255</v>
      </c>
      <c r="D11" s="92"/>
      <c r="E11" s="86" t="s">
        <v>270</v>
      </c>
      <c r="H11" s="84"/>
    </row>
    <row r="12" spans="2:13" ht="6" customHeight="1">
      <c r="B12" s="207"/>
      <c r="C12" s="189"/>
      <c r="D12" s="5"/>
      <c r="E12" s="7"/>
      <c r="H12" s="81"/>
    </row>
    <row r="13" spans="2:13" ht="50" customHeight="1" thickBot="1">
      <c r="B13" s="207"/>
      <c r="C13" s="187" t="s">
        <v>275</v>
      </c>
      <c r="D13" s="92"/>
      <c r="E13" s="86" t="s">
        <v>279</v>
      </c>
      <c r="H13" s="84"/>
    </row>
    <row r="14" spans="2:13" ht="30" customHeight="1" thickBot="1">
      <c r="C14" s="190"/>
    </row>
    <row r="15" spans="2:13" ht="25" customHeight="1" thickBot="1">
      <c r="B15" s="210" t="s">
        <v>2</v>
      </c>
      <c r="C15" s="211"/>
      <c r="D15" s="211"/>
      <c r="E15" s="212"/>
    </row>
    <row r="16" spans="2:13" ht="44" customHeight="1">
      <c r="B16" s="186" t="s">
        <v>3</v>
      </c>
      <c r="C16" s="202" t="s">
        <v>319</v>
      </c>
      <c r="D16" s="202"/>
      <c r="E16" s="203"/>
    </row>
    <row r="17" spans="1:5" ht="44" customHeight="1">
      <c r="B17" s="191" t="s">
        <v>4</v>
      </c>
      <c r="C17" s="204" t="s">
        <v>320</v>
      </c>
      <c r="D17" s="204"/>
      <c r="E17" s="205"/>
    </row>
    <row r="18" spans="1:5" ht="44" customHeight="1">
      <c r="B18" s="191" t="s">
        <v>5</v>
      </c>
      <c r="C18" s="204" t="s">
        <v>321</v>
      </c>
      <c r="D18" s="204"/>
      <c r="E18" s="205"/>
    </row>
    <row r="19" spans="1:5" ht="44" customHeight="1" thickBot="1">
      <c r="B19" s="193" t="s">
        <v>6</v>
      </c>
      <c r="C19" s="222" t="s">
        <v>322</v>
      </c>
      <c r="D19" s="222"/>
      <c r="E19" s="223"/>
    </row>
    <row r="20" spans="1:5" ht="35" customHeight="1" thickBot="1">
      <c r="B20" s="196"/>
      <c r="C20" s="197"/>
      <c r="D20" s="197"/>
      <c r="E20" s="197"/>
    </row>
    <row r="21" spans="1:5" ht="20" customHeight="1">
      <c r="B21" s="213" t="s">
        <v>304</v>
      </c>
      <c r="C21" s="214"/>
      <c r="D21" s="214"/>
      <c r="E21" s="215"/>
    </row>
    <row r="22" spans="1:5" ht="16">
      <c r="B22" s="216"/>
      <c r="C22" s="217"/>
      <c r="D22" s="217"/>
      <c r="E22" s="218"/>
    </row>
    <row r="23" spans="1:5" ht="15.75" customHeight="1">
      <c r="B23" s="216"/>
      <c r="C23" s="217"/>
      <c r="D23" s="217"/>
      <c r="E23" s="218"/>
    </row>
    <row r="24" spans="1:5" ht="15" customHeight="1" thickBot="1">
      <c r="B24" s="219"/>
      <c r="C24" s="220"/>
      <c r="D24" s="220"/>
      <c r="E24" s="221"/>
    </row>
    <row r="25" spans="1:5" ht="16" customHeight="1" thickBot="1">
      <c r="B25" s="103"/>
      <c r="C25" s="103"/>
      <c r="D25" s="4"/>
      <c r="E25" s="4"/>
    </row>
    <row r="26" spans="1:5" ht="66" customHeight="1" thickBot="1">
      <c r="A26" s="102"/>
      <c r="B26" s="199" t="s">
        <v>268</v>
      </c>
      <c r="C26" s="200"/>
      <c r="D26" s="200"/>
      <c r="E26" s="201"/>
    </row>
    <row r="27" spans="1:5" ht="13" customHeight="1">
      <c r="B27" s="104"/>
      <c r="C27" s="104"/>
      <c r="D27" s="104"/>
      <c r="E27" s="104"/>
    </row>
    <row r="28" spans="1:5" ht="17" customHeight="1">
      <c r="B28" s="104"/>
      <c r="C28" s="104"/>
      <c r="D28" s="104"/>
      <c r="E28" s="104"/>
    </row>
    <row r="29" spans="1:5" ht="15.75" customHeight="1">
      <c r="B29" s="4"/>
      <c r="C29" s="4"/>
      <c r="D29" s="4"/>
      <c r="E29" s="4"/>
    </row>
    <row r="30" spans="1:5" ht="15.75" customHeight="1">
      <c r="B30" s="4"/>
      <c r="C30" s="4"/>
      <c r="D30" s="4"/>
      <c r="E30" s="4"/>
    </row>
    <row r="31" spans="1:5" ht="15" customHeight="1">
      <c r="B31" s="4"/>
      <c r="C31" s="4"/>
      <c r="D31" s="4"/>
      <c r="E31" s="4"/>
    </row>
    <row r="32" spans="1:5" ht="15.75" customHeight="1">
      <c r="B32" s="4"/>
      <c r="C32" s="4"/>
      <c r="D32" s="4"/>
      <c r="E32" s="4"/>
    </row>
    <row r="33" spans="2:5" ht="15.75" customHeight="1">
      <c r="B33" s="4"/>
      <c r="C33" s="4"/>
      <c r="D33" s="4"/>
      <c r="E33" s="4"/>
    </row>
    <row r="34" spans="2:5" ht="15.75" customHeight="1"/>
    <row r="35" spans="2:5" ht="15.75" customHeight="1"/>
    <row r="36" spans="2:5" ht="15.75" customHeight="1"/>
    <row r="37" spans="2:5" ht="15.75" customHeight="1"/>
    <row r="38" spans="2:5" ht="15.75" customHeight="1"/>
    <row r="39" spans="2:5" ht="15.75" customHeight="1"/>
    <row r="40" spans="2:5" ht="15.75" customHeight="1"/>
    <row r="41" spans="2:5" ht="15.75" customHeight="1"/>
    <row r="42" spans="2:5" ht="15.75" customHeight="1"/>
    <row r="43" spans="2:5" ht="15.75" customHeight="1"/>
    <row r="44" spans="2:5" ht="15.75" customHeight="1"/>
    <row r="45" spans="2:5" ht="15.75" customHeight="1"/>
    <row r="46" spans="2:5" ht="15.75" customHeight="1"/>
    <row r="47" spans="2:5" ht="15.75" customHeight="1"/>
    <row r="48" spans="2: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C5:E5"/>
    <mergeCell ref="B2:E2"/>
    <mergeCell ref="B15:E15"/>
    <mergeCell ref="B21:E24"/>
    <mergeCell ref="C19:E19"/>
    <mergeCell ref="B26:E26"/>
    <mergeCell ref="C16:E16"/>
    <mergeCell ref="C17:E17"/>
    <mergeCell ref="C18:E18"/>
    <mergeCell ref="B11:B13"/>
  </mergeCells>
  <hyperlinks>
    <hyperlink ref="C7:D7" location="'1. Customizable Structure'!A1" display="Customizable structure" xr:uid="{6436D699-61F2-3846-8BB0-A91508085AD2}"/>
    <hyperlink ref="H7" location="'2. Capabilty Analysis'!A1" display="Capability analysis" xr:uid="{576C5147-7561-2B4C-86B7-E24A58AF9864}"/>
    <hyperlink ref="H9" location="'3. Role Analysis'!A1" display="Role analysis" xr:uid="{1167D239-E4A8-CF4A-906D-944285654F49}"/>
    <hyperlink ref="H11" location="'4. Talent Segmentation Matrix'!A1" display="Talent segmentation matrix" xr:uid="{5D1AE5D3-FF10-5849-B03D-EA1820F47A78}"/>
    <hyperlink ref="H13" location="'6. Budget Tracking'!A1" display="Budget tracking" xr:uid="{25563042-6A4F-4144-9CC2-FB5E5A283E9C}"/>
    <hyperlink ref="C9" location="'2. Capabilty Analysis'!A1" display="2. Capability analysis" xr:uid="{189E8B38-55E2-B545-925B-53AB72E80082}"/>
    <hyperlink ref="C11" location="'3. Role Analysis'!A1" display="3. Role analysis" xr:uid="{0B479829-A532-034D-8CC3-79842913F015}"/>
    <hyperlink ref="C13" location="'4. Demand Planning'!A1" display="4. Demand planning" xr:uid="{22591B03-6469-334E-8A88-F80D3991635C}"/>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085F8-7D0A-CE49-8273-2B0D097CD55C}">
  <dimension ref="A1:AF161"/>
  <sheetViews>
    <sheetView showGridLines="0" zoomScaleNormal="100" workbookViewId="0"/>
  </sheetViews>
  <sheetFormatPr baseColWidth="10" defaultColWidth="11" defaultRowHeight="16" customHeight="1"/>
  <cols>
    <col min="1" max="1" width="4" customWidth="1"/>
    <col min="2" max="7" width="20.83203125" customWidth="1"/>
    <col min="8" max="8" width="4" customWidth="1"/>
    <col min="9" max="10" width="20.83203125" customWidth="1"/>
    <col min="11" max="13" width="0.1640625" customWidth="1"/>
  </cols>
  <sheetData>
    <row r="1" spans="1:32" ht="24" customHeight="1">
      <c r="A1" s="1"/>
      <c r="B1" s="1"/>
      <c r="C1" s="1"/>
      <c r="D1" s="1"/>
      <c r="E1" s="1"/>
      <c r="F1" s="1"/>
      <c r="G1" s="1"/>
      <c r="H1" s="1"/>
      <c r="I1" s="1"/>
      <c r="J1" s="1"/>
      <c r="K1" s="1"/>
      <c r="L1" s="1"/>
      <c r="M1" s="1"/>
      <c r="O1" s="10"/>
      <c r="P1" s="10"/>
      <c r="Q1" s="10"/>
      <c r="R1" s="10"/>
      <c r="S1" s="10"/>
      <c r="T1" s="10"/>
      <c r="U1" s="10"/>
      <c r="V1" s="10"/>
      <c r="W1" s="10"/>
      <c r="X1" s="10"/>
      <c r="Y1" s="10"/>
      <c r="Z1" s="10"/>
      <c r="AA1" s="10"/>
      <c r="AB1" s="10"/>
      <c r="AC1" s="10"/>
      <c r="AD1" s="10"/>
      <c r="AE1" s="10"/>
      <c r="AF1" s="10"/>
    </row>
    <row r="2" spans="1:32" ht="12" customHeight="1">
      <c r="A2" s="1"/>
      <c r="B2" s="1"/>
      <c r="C2" s="1"/>
      <c r="D2" s="1"/>
      <c r="E2" s="1"/>
      <c r="F2" s="1"/>
      <c r="G2" s="1"/>
      <c r="H2" s="1"/>
      <c r="I2" s="1"/>
      <c r="J2" s="1"/>
      <c r="K2" s="1"/>
      <c r="L2" s="1"/>
      <c r="M2" s="1"/>
      <c r="N2" s="1"/>
      <c r="O2" s="10"/>
      <c r="P2" s="10"/>
      <c r="Q2" s="10"/>
      <c r="R2" s="10"/>
      <c r="S2" s="10"/>
      <c r="T2" s="10"/>
      <c r="U2" s="10"/>
      <c r="V2" s="10"/>
      <c r="W2" s="10"/>
      <c r="X2" s="10"/>
      <c r="Y2" s="10"/>
      <c r="Z2" s="10"/>
      <c r="AA2" s="10"/>
      <c r="AB2" s="10"/>
      <c r="AC2" s="10"/>
      <c r="AD2" s="10"/>
      <c r="AE2" s="10"/>
      <c r="AF2" s="10"/>
    </row>
    <row r="3" spans="1:32" ht="2" customHeight="1">
      <c r="A3" s="1"/>
      <c r="B3" s="1"/>
      <c r="C3" s="1"/>
      <c r="D3" s="1"/>
      <c r="E3" s="1"/>
      <c r="F3" s="1"/>
      <c r="G3" s="1"/>
      <c r="H3" s="1"/>
      <c r="I3" s="1"/>
      <c r="J3" s="1"/>
      <c r="K3" s="1"/>
      <c r="L3" s="1"/>
      <c r="M3" s="1"/>
      <c r="N3" s="1"/>
      <c r="O3" s="10"/>
      <c r="P3" s="10"/>
      <c r="Q3" s="10"/>
      <c r="R3" s="10"/>
      <c r="S3" s="10"/>
      <c r="T3" s="10"/>
      <c r="U3" s="10"/>
      <c r="V3" s="10"/>
      <c r="W3" s="10"/>
      <c r="X3" s="10"/>
      <c r="Y3" s="10"/>
      <c r="Z3" s="10"/>
      <c r="AA3" s="10"/>
      <c r="AB3" s="10"/>
      <c r="AC3" s="10"/>
      <c r="AD3" s="10"/>
      <c r="AE3" s="10"/>
      <c r="AF3" s="10"/>
    </row>
    <row r="4" spans="1:32" ht="11" customHeight="1">
      <c r="A4" s="1"/>
      <c r="B4" s="1"/>
      <c r="C4" s="1"/>
      <c r="D4" s="1"/>
      <c r="E4" s="1"/>
      <c r="F4" s="1"/>
      <c r="G4" s="1"/>
      <c r="H4" s="1"/>
      <c r="I4" s="1"/>
      <c r="J4" s="1"/>
      <c r="K4" s="1"/>
      <c r="L4" s="1"/>
      <c r="M4" s="1"/>
      <c r="N4" s="1"/>
      <c r="O4" s="10"/>
      <c r="P4" s="10"/>
      <c r="Q4" s="10"/>
      <c r="R4" s="10"/>
      <c r="S4" s="10"/>
      <c r="T4" s="10"/>
      <c r="U4" s="10"/>
      <c r="V4" s="10"/>
      <c r="W4" s="10"/>
      <c r="X4" s="10"/>
      <c r="Y4" s="10"/>
      <c r="Z4" s="10"/>
      <c r="AA4" s="10"/>
      <c r="AB4" s="10"/>
      <c r="AC4" s="10"/>
      <c r="AD4" s="10"/>
      <c r="AE4" s="10"/>
      <c r="AF4" s="10"/>
    </row>
    <row r="5" spans="1:32" ht="10" customHeight="1">
      <c r="A5" s="1"/>
      <c r="B5" s="259" t="s">
        <v>252</v>
      </c>
      <c r="C5" s="259"/>
      <c r="D5" s="259"/>
      <c r="E5" s="259"/>
      <c r="F5" s="259"/>
      <c r="G5" s="259"/>
      <c r="H5" s="259"/>
      <c r="I5" s="259"/>
      <c r="J5" s="259"/>
      <c r="K5" s="259"/>
      <c r="L5" s="259"/>
      <c r="M5" s="29"/>
      <c r="N5" s="28"/>
      <c r="O5" s="10"/>
      <c r="P5" s="10"/>
      <c r="Q5" s="10"/>
      <c r="R5" s="10"/>
      <c r="S5" s="10"/>
      <c r="T5" s="10"/>
      <c r="U5" s="10"/>
      <c r="V5" s="10"/>
      <c r="W5" s="10"/>
      <c r="X5" s="10"/>
      <c r="Y5" s="10"/>
      <c r="Z5" s="10"/>
      <c r="AA5" s="10"/>
      <c r="AB5" s="10"/>
      <c r="AC5" s="10"/>
      <c r="AD5" s="10"/>
      <c r="AE5" s="10"/>
      <c r="AF5" s="10"/>
    </row>
    <row r="6" spans="1:32" ht="24" customHeight="1">
      <c r="A6" s="1"/>
      <c r="B6" s="259"/>
      <c r="C6" s="259"/>
      <c r="D6" s="259"/>
      <c r="E6" s="259"/>
      <c r="F6" s="259"/>
      <c r="G6" s="259"/>
      <c r="H6" s="259"/>
      <c r="I6" s="259"/>
      <c r="J6" s="259"/>
      <c r="K6" s="259"/>
      <c r="L6" s="259"/>
      <c r="M6" s="29"/>
      <c r="N6" s="1"/>
      <c r="O6" s="10"/>
      <c r="P6" s="10"/>
      <c r="Q6" s="10"/>
      <c r="R6" s="10"/>
      <c r="S6" s="10"/>
      <c r="T6" s="10"/>
      <c r="U6" s="10"/>
      <c r="V6" s="10"/>
      <c r="W6" s="10"/>
      <c r="X6" s="10"/>
      <c r="Y6" s="10"/>
      <c r="Z6" s="10"/>
      <c r="AA6" s="10"/>
      <c r="AB6" s="10"/>
      <c r="AC6" s="10"/>
      <c r="AD6" s="10"/>
      <c r="AE6" s="10"/>
      <c r="AF6" s="10"/>
    </row>
    <row r="7" spans="1:32" ht="25" customHeight="1" thickBot="1">
      <c r="A7" s="1"/>
      <c r="B7" s="259"/>
      <c r="C7" s="259"/>
      <c r="D7" s="259"/>
      <c r="E7" s="259"/>
      <c r="F7" s="259"/>
      <c r="G7" s="259"/>
      <c r="H7" s="259"/>
      <c r="I7" s="259"/>
      <c r="J7" s="259"/>
      <c r="K7" s="259"/>
      <c r="L7" s="259"/>
      <c r="M7" s="29"/>
      <c r="N7" s="1"/>
      <c r="O7" s="10"/>
      <c r="P7" s="10"/>
      <c r="Q7" s="10"/>
      <c r="R7" s="10"/>
      <c r="S7" s="10"/>
      <c r="T7" s="10"/>
      <c r="U7" s="10"/>
      <c r="V7" s="10"/>
      <c r="W7" s="10"/>
      <c r="X7" s="10"/>
      <c r="Y7" s="10"/>
      <c r="Z7" s="10"/>
      <c r="AA7" s="10"/>
      <c r="AB7" s="10"/>
      <c r="AC7" s="10"/>
      <c r="AD7" s="10"/>
      <c r="AE7" s="10"/>
      <c r="AF7" s="10"/>
    </row>
    <row r="8" spans="1:32" ht="140" customHeight="1" thickBot="1">
      <c r="B8" s="225" t="s">
        <v>323</v>
      </c>
      <c r="C8" s="226"/>
      <c r="D8" s="226"/>
      <c r="E8" s="226"/>
      <c r="F8" s="226"/>
      <c r="G8" s="226"/>
      <c r="H8" s="226"/>
      <c r="I8" s="226"/>
      <c r="J8" s="226"/>
      <c r="K8" s="226"/>
      <c r="L8" s="226"/>
      <c r="M8" s="227"/>
      <c r="N8" s="1"/>
      <c r="O8" s="10"/>
      <c r="P8" s="10"/>
      <c r="Q8" s="10"/>
      <c r="R8" s="10"/>
      <c r="S8" s="10"/>
      <c r="T8" s="10"/>
      <c r="U8" s="10"/>
      <c r="V8" s="10"/>
      <c r="W8" s="10"/>
      <c r="X8" s="10"/>
      <c r="Y8" s="10"/>
      <c r="Z8" s="10"/>
      <c r="AA8" s="10"/>
      <c r="AB8" s="10"/>
      <c r="AC8" s="10"/>
      <c r="AD8" s="10"/>
      <c r="AE8" s="10"/>
      <c r="AF8" s="10"/>
    </row>
    <row r="9" spans="1:32" ht="16" customHeight="1" thickBot="1">
      <c r="B9" s="2"/>
      <c r="C9" s="2"/>
      <c r="D9" s="2"/>
      <c r="E9" s="2"/>
      <c r="F9" s="2"/>
      <c r="G9" s="2"/>
      <c r="H9" s="2"/>
      <c r="I9" s="2"/>
      <c r="J9" s="2"/>
      <c r="K9" s="2"/>
      <c r="L9" s="2"/>
      <c r="M9" s="2"/>
      <c r="N9" s="2"/>
      <c r="O9" s="2"/>
      <c r="P9" s="10"/>
      <c r="Q9" s="10"/>
      <c r="R9" s="10"/>
      <c r="S9" s="10"/>
      <c r="T9" s="10"/>
      <c r="U9" s="10"/>
      <c r="V9" s="10"/>
      <c r="W9" s="10"/>
      <c r="X9" s="10"/>
      <c r="Y9" s="10"/>
      <c r="Z9" s="10"/>
      <c r="AA9" s="10"/>
      <c r="AB9" s="10"/>
      <c r="AC9" s="10"/>
      <c r="AD9" s="10"/>
      <c r="AE9" s="10"/>
      <c r="AF9" s="10"/>
    </row>
    <row r="10" spans="1:32" s="2" customFormat="1" ht="92" customHeight="1" thickBot="1">
      <c r="B10" s="228" t="s">
        <v>324</v>
      </c>
      <c r="C10" s="229"/>
      <c r="D10" s="229"/>
      <c r="E10" s="229"/>
      <c r="F10" s="229"/>
      <c r="G10" s="229"/>
      <c r="H10" s="229"/>
      <c r="I10" s="229"/>
      <c r="J10" s="229"/>
      <c r="K10" s="229"/>
      <c r="L10" s="229"/>
      <c r="M10" s="230"/>
    </row>
    <row r="11" spans="1:32" s="2" customFormat="1" ht="24" customHeight="1">
      <c r="A11" s="1"/>
      <c r="B11" s="29"/>
      <c r="C11" s="29"/>
      <c r="D11" s="29"/>
      <c r="E11" s="29"/>
      <c r="F11" s="29"/>
      <c r="G11" s="29"/>
      <c r="H11" s="29"/>
      <c r="I11" s="29"/>
      <c r="J11" s="29"/>
      <c r="K11" s="29"/>
      <c r="L11" s="29"/>
      <c r="M11" s="29"/>
    </row>
    <row r="13" spans="1:32" ht="16" customHeight="1">
      <c r="B13" s="237" t="s">
        <v>271</v>
      </c>
      <c r="C13" s="238"/>
      <c r="D13" s="238"/>
      <c r="E13" s="238"/>
      <c r="F13" s="238"/>
      <c r="G13" s="238"/>
      <c r="H13" s="10"/>
      <c r="I13" s="237" t="s">
        <v>272</v>
      </c>
      <c r="J13" s="238"/>
    </row>
    <row r="14" spans="1:32" ht="16" customHeight="1">
      <c r="B14" s="239"/>
      <c r="C14" s="240"/>
      <c r="D14" s="240"/>
      <c r="E14" s="240"/>
      <c r="F14" s="240"/>
      <c r="G14" s="240"/>
      <c r="H14" s="10"/>
      <c r="I14" s="241"/>
      <c r="J14" s="242"/>
    </row>
    <row r="15" spans="1:32" ht="22" customHeight="1">
      <c r="B15" s="266" t="s">
        <v>122</v>
      </c>
      <c r="C15" s="266"/>
      <c r="D15" s="245" t="s">
        <v>235</v>
      </c>
      <c r="E15" s="246"/>
      <c r="F15" s="268" t="s">
        <v>134</v>
      </c>
      <c r="G15" s="269"/>
      <c r="H15" s="10"/>
      <c r="I15" s="243" t="s">
        <v>65</v>
      </c>
      <c r="J15" s="244"/>
    </row>
    <row r="16" spans="1:32" ht="16" customHeight="1">
      <c r="B16" s="236" t="s">
        <v>116</v>
      </c>
      <c r="C16" s="236"/>
      <c r="D16" s="236" t="s">
        <v>219</v>
      </c>
      <c r="E16" s="236"/>
      <c r="F16" s="270" t="s">
        <v>135</v>
      </c>
      <c r="G16" s="270"/>
      <c r="H16" s="101"/>
      <c r="I16" s="236" t="s">
        <v>67</v>
      </c>
      <c r="J16" s="236"/>
    </row>
    <row r="17" spans="2:10" ht="16" customHeight="1">
      <c r="B17" s="236" t="s">
        <v>117</v>
      </c>
      <c r="C17" s="236"/>
      <c r="D17" s="236" t="s">
        <v>220</v>
      </c>
      <c r="E17" s="236"/>
      <c r="F17" s="236" t="s">
        <v>136</v>
      </c>
      <c r="G17" s="236"/>
      <c r="H17" s="101"/>
      <c r="I17" s="236" t="s">
        <v>71</v>
      </c>
      <c r="J17" s="236"/>
    </row>
    <row r="18" spans="2:10" ht="16" customHeight="1">
      <c r="B18" s="236" t="s">
        <v>118</v>
      </c>
      <c r="C18" s="236"/>
      <c r="D18" s="236" t="s">
        <v>221</v>
      </c>
      <c r="E18" s="236"/>
      <c r="F18" s="236" t="s">
        <v>137</v>
      </c>
      <c r="G18" s="236"/>
      <c r="H18" s="101"/>
      <c r="I18" s="236" t="s">
        <v>72</v>
      </c>
      <c r="J18" s="236"/>
    </row>
    <row r="19" spans="2:10" ht="16" customHeight="1">
      <c r="B19" s="236" t="s">
        <v>119</v>
      </c>
      <c r="C19" s="236"/>
      <c r="D19" s="236" t="s">
        <v>222</v>
      </c>
      <c r="E19" s="236"/>
      <c r="F19" s="236" t="s">
        <v>138</v>
      </c>
      <c r="G19" s="236"/>
      <c r="H19" s="101"/>
      <c r="I19" s="236" t="s">
        <v>73</v>
      </c>
      <c r="J19" s="236"/>
    </row>
    <row r="20" spans="2:10" ht="16" customHeight="1">
      <c r="B20" s="236" t="s">
        <v>120</v>
      </c>
      <c r="C20" s="236"/>
      <c r="D20" s="236" t="s">
        <v>223</v>
      </c>
      <c r="E20" s="236"/>
      <c r="F20" s="236" t="s">
        <v>139</v>
      </c>
      <c r="G20" s="236"/>
      <c r="H20" s="101"/>
      <c r="I20" s="236" t="s">
        <v>74</v>
      </c>
      <c r="J20" s="236"/>
    </row>
    <row r="21" spans="2:10" ht="16" customHeight="1">
      <c r="B21" s="236" t="s">
        <v>121</v>
      </c>
      <c r="C21" s="236"/>
      <c r="D21" s="236" t="s">
        <v>224</v>
      </c>
      <c r="E21" s="236"/>
      <c r="F21" s="236" t="s">
        <v>140</v>
      </c>
      <c r="G21" s="236"/>
      <c r="H21" s="101"/>
      <c r="I21" s="236" t="s">
        <v>75</v>
      </c>
      <c r="J21" s="236"/>
    </row>
    <row r="22" spans="2:10" ht="16" customHeight="1">
      <c r="B22" s="236" t="s">
        <v>123</v>
      </c>
      <c r="C22" s="236"/>
      <c r="D22" s="236" t="s">
        <v>225</v>
      </c>
      <c r="E22" s="236"/>
      <c r="F22" s="236" t="s">
        <v>141</v>
      </c>
      <c r="G22" s="236"/>
      <c r="H22" s="101"/>
      <c r="I22" s="236" t="s">
        <v>76</v>
      </c>
      <c r="J22" s="236"/>
    </row>
    <row r="23" spans="2:10" ht="16" customHeight="1">
      <c r="B23" s="236" t="s">
        <v>124</v>
      </c>
      <c r="C23" s="236"/>
      <c r="D23" s="236" t="s">
        <v>226</v>
      </c>
      <c r="E23" s="236"/>
      <c r="F23" s="236" t="s">
        <v>142</v>
      </c>
      <c r="G23" s="236"/>
      <c r="H23" s="101"/>
      <c r="I23" s="236" t="s">
        <v>77</v>
      </c>
      <c r="J23" s="236"/>
    </row>
    <row r="24" spans="2:10" ht="16" customHeight="1">
      <c r="B24" s="236" t="s">
        <v>125</v>
      </c>
      <c r="C24" s="236"/>
      <c r="D24" s="236" t="s">
        <v>227</v>
      </c>
      <c r="E24" s="236"/>
      <c r="F24" s="236" t="s">
        <v>143</v>
      </c>
      <c r="G24" s="236"/>
      <c r="H24" s="101"/>
      <c r="I24" s="236" t="s">
        <v>78</v>
      </c>
      <c r="J24" s="236"/>
    </row>
    <row r="25" spans="2:10" ht="16" customHeight="1">
      <c r="B25" s="236" t="s">
        <v>126</v>
      </c>
      <c r="C25" s="236"/>
      <c r="D25" s="236" t="s">
        <v>228</v>
      </c>
      <c r="E25" s="236"/>
      <c r="F25" s="236" t="s">
        <v>144</v>
      </c>
      <c r="G25" s="236"/>
      <c r="H25" s="101"/>
      <c r="I25" s="236" t="s">
        <v>79</v>
      </c>
      <c r="J25" s="236"/>
    </row>
    <row r="26" spans="2:10" ht="16" customHeight="1">
      <c r="B26" s="236" t="s">
        <v>127</v>
      </c>
      <c r="C26" s="236"/>
      <c r="D26" s="236" t="s">
        <v>229</v>
      </c>
      <c r="E26" s="236"/>
      <c r="F26" s="236" t="s">
        <v>145</v>
      </c>
      <c r="G26" s="236"/>
      <c r="H26" s="101"/>
      <c r="I26" s="236" t="s">
        <v>80</v>
      </c>
      <c r="J26" s="236"/>
    </row>
    <row r="27" spans="2:10" ht="16" customHeight="1">
      <c r="B27" s="236" t="s">
        <v>128</v>
      </c>
      <c r="C27" s="236"/>
      <c r="D27" s="236" t="s">
        <v>230</v>
      </c>
      <c r="E27" s="236"/>
      <c r="F27" s="236" t="s">
        <v>146</v>
      </c>
      <c r="G27" s="236"/>
      <c r="H27" s="101"/>
      <c r="I27" s="236" t="s">
        <v>81</v>
      </c>
      <c r="J27" s="236"/>
    </row>
    <row r="28" spans="2:10" ht="16" customHeight="1">
      <c r="B28" s="236" t="s">
        <v>129</v>
      </c>
      <c r="C28" s="236"/>
      <c r="D28" s="236" t="s">
        <v>231</v>
      </c>
      <c r="E28" s="236"/>
      <c r="F28" s="236" t="s">
        <v>147</v>
      </c>
      <c r="G28" s="236"/>
      <c r="H28" s="101"/>
      <c r="I28" s="236" t="s">
        <v>82</v>
      </c>
      <c r="J28" s="236"/>
    </row>
    <row r="29" spans="2:10" ht="16" customHeight="1">
      <c r="B29" s="236" t="s">
        <v>130</v>
      </c>
      <c r="C29" s="236"/>
      <c r="D29" s="236" t="s">
        <v>232</v>
      </c>
      <c r="E29" s="236"/>
      <c r="F29" s="236" t="s">
        <v>148</v>
      </c>
      <c r="G29" s="236"/>
      <c r="H29" s="101"/>
      <c r="I29" s="236" t="s">
        <v>83</v>
      </c>
      <c r="J29" s="236"/>
    </row>
    <row r="30" spans="2:10" ht="16" customHeight="1">
      <c r="B30" s="236" t="s">
        <v>131</v>
      </c>
      <c r="C30" s="236"/>
      <c r="D30" s="236" t="s">
        <v>233</v>
      </c>
      <c r="E30" s="267"/>
      <c r="F30" s="236" t="s">
        <v>149</v>
      </c>
      <c r="G30" s="236"/>
      <c r="H30" s="101"/>
      <c r="I30" s="236" t="s">
        <v>84</v>
      </c>
      <c r="J30" s="236"/>
    </row>
    <row r="31" spans="2:10" ht="16" customHeight="1">
      <c r="B31" s="236" t="s">
        <v>132</v>
      </c>
      <c r="C31" s="236"/>
      <c r="D31" s="236" t="s">
        <v>234</v>
      </c>
      <c r="E31" s="267"/>
      <c r="F31" s="236" t="s">
        <v>150</v>
      </c>
      <c r="G31" s="236"/>
      <c r="H31" s="101"/>
      <c r="I31" s="236" t="s">
        <v>85</v>
      </c>
      <c r="J31" s="236"/>
    </row>
    <row r="32" spans="2:10" ht="16" customHeight="1">
      <c r="B32" s="224"/>
      <c r="C32" s="224"/>
      <c r="D32" s="224"/>
      <c r="E32" s="224"/>
      <c r="F32" s="236" t="s">
        <v>151</v>
      </c>
      <c r="G32" s="236"/>
      <c r="H32" s="101"/>
      <c r="I32" s="236" t="s">
        <v>86</v>
      </c>
      <c r="J32" s="236"/>
    </row>
    <row r="33" spans="2:10" ht="16" customHeight="1">
      <c r="B33" s="224"/>
      <c r="C33" s="224"/>
      <c r="D33" s="224"/>
      <c r="E33" s="224"/>
      <c r="F33" s="236" t="s">
        <v>152</v>
      </c>
      <c r="G33" s="236"/>
      <c r="H33" s="101"/>
      <c r="I33" s="236" t="s">
        <v>87</v>
      </c>
      <c r="J33" s="236"/>
    </row>
    <row r="34" spans="2:10" ht="16" customHeight="1">
      <c r="B34" s="224"/>
      <c r="C34" s="224"/>
      <c r="D34" s="224"/>
      <c r="E34" s="224"/>
      <c r="F34" s="236" t="s">
        <v>153</v>
      </c>
      <c r="G34" s="236"/>
      <c r="H34" s="101"/>
      <c r="I34" s="236" t="s">
        <v>88</v>
      </c>
      <c r="J34" s="236"/>
    </row>
    <row r="35" spans="2:10" ht="16" customHeight="1">
      <c r="B35" s="224"/>
      <c r="C35" s="224"/>
      <c r="D35" s="224"/>
      <c r="E35" s="224"/>
      <c r="F35" s="236" t="s">
        <v>154</v>
      </c>
      <c r="G35" s="236"/>
      <c r="H35" s="101"/>
      <c r="I35" s="236" t="s">
        <v>89</v>
      </c>
      <c r="J35" s="236"/>
    </row>
    <row r="36" spans="2:10" ht="16" customHeight="1">
      <c r="B36" s="224"/>
      <c r="C36" s="224"/>
      <c r="D36" s="224"/>
      <c r="E36" s="224"/>
      <c r="F36" s="236" t="s">
        <v>172</v>
      </c>
      <c r="G36" s="236"/>
      <c r="H36" s="101"/>
      <c r="I36" s="236" t="s">
        <v>90</v>
      </c>
      <c r="J36" s="236"/>
    </row>
    <row r="37" spans="2:10" ht="16" customHeight="1">
      <c r="B37" s="224"/>
      <c r="C37" s="224"/>
      <c r="D37" s="224"/>
      <c r="E37" s="224"/>
      <c r="F37" s="236" t="s">
        <v>173</v>
      </c>
      <c r="G37" s="236"/>
      <c r="H37" s="101"/>
      <c r="I37" s="236" t="s">
        <v>91</v>
      </c>
      <c r="J37" s="236"/>
    </row>
    <row r="38" spans="2:10" ht="16" customHeight="1">
      <c r="B38" s="224"/>
      <c r="C38" s="224"/>
      <c r="D38" s="224"/>
      <c r="E38" s="224"/>
      <c r="F38" s="236" t="s">
        <v>174</v>
      </c>
      <c r="G38" s="236"/>
      <c r="H38" s="101"/>
      <c r="I38" s="236" t="s">
        <v>92</v>
      </c>
      <c r="J38" s="236"/>
    </row>
    <row r="39" spans="2:10" ht="16" customHeight="1">
      <c r="B39" s="224"/>
      <c r="C39" s="224"/>
      <c r="D39" s="224"/>
      <c r="E39" s="224"/>
      <c r="F39" s="236" t="s">
        <v>175</v>
      </c>
      <c r="G39" s="236"/>
      <c r="H39" s="101"/>
      <c r="I39" s="236" t="s">
        <v>93</v>
      </c>
      <c r="J39" s="236"/>
    </row>
    <row r="40" spans="2:10" ht="16" customHeight="1">
      <c r="B40" s="224"/>
      <c r="C40" s="224"/>
      <c r="D40" s="224"/>
      <c r="E40" s="224"/>
      <c r="F40" s="236" t="s">
        <v>176</v>
      </c>
      <c r="G40" s="236"/>
      <c r="H40" s="101"/>
      <c r="I40" s="236" t="s">
        <v>94</v>
      </c>
      <c r="J40" s="236"/>
    </row>
    <row r="41" spans="2:10" ht="16" customHeight="1">
      <c r="B41" s="224"/>
      <c r="C41" s="224"/>
      <c r="D41" s="224"/>
      <c r="E41" s="224"/>
      <c r="F41" s="236" t="s">
        <v>177</v>
      </c>
      <c r="G41" s="236"/>
      <c r="H41" s="101"/>
      <c r="I41" s="236" t="s">
        <v>95</v>
      </c>
      <c r="J41" s="236"/>
    </row>
    <row r="42" spans="2:10" ht="16" customHeight="1">
      <c r="B42" s="224"/>
      <c r="C42" s="224"/>
      <c r="D42" s="224"/>
      <c r="E42" s="224"/>
      <c r="F42" s="236" t="s">
        <v>178</v>
      </c>
      <c r="G42" s="236"/>
      <c r="H42" s="101"/>
      <c r="I42" s="236" t="s">
        <v>96</v>
      </c>
      <c r="J42" s="236"/>
    </row>
    <row r="43" spans="2:10" ht="16" customHeight="1">
      <c r="B43" s="224"/>
      <c r="C43" s="224"/>
      <c r="D43" s="224"/>
      <c r="E43" s="224"/>
      <c r="F43" s="236" t="s">
        <v>179</v>
      </c>
      <c r="G43" s="236"/>
      <c r="H43" s="101"/>
      <c r="I43" s="236" t="s">
        <v>97</v>
      </c>
      <c r="J43" s="236"/>
    </row>
    <row r="44" spans="2:10" ht="16" customHeight="1">
      <c r="B44" s="224"/>
      <c r="C44" s="224"/>
      <c r="D44" s="224"/>
      <c r="E44" s="224"/>
      <c r="F44" s="236" t="s">
        <v>180</v>
      </c>
      <c r="G44" s="236"/>
      <c r="H44" s="101"/>
      <c r="I44" s="236" t="s">
        <v>98</v>
      </c>
      <c r="J44" s="236"/>
    </row>
    <row r="45" spans="2:10" ht="16" customHeight="1">
      <c r="B45" s="224"/>
      <c r="C45" s="224"/>
      <c r="D45" s="224"/>
      <c r="E45" s="224"/>
      <c r="F45" s="236" t="s">
        <v>181</v>
      </c>
      <c r="G45" s="236"/>
      <c r="H45" s="101"/>
      <c r="I45" s="236" t="s">
        <v>99</v>
      </c>
      <c r="J45" s="236"/>
    </row>
    <row r="46" spans="2:10" ht="16" customHeight="1">
      <c r="B46" s="224"/>
      <c r="C46" s="224"/>
      <c r="D46" s="224"/>
      <c r="E46" s="224"/>
      <c r="F46" s="236" t="s">
        <v>182</v>
      </c>
      <c r="G46" s="236"/>
      <c r="H46" s="101"/>
      <c r="I46" s="236" t="s">
        <v>100</v>
      </c>
      <c r="J46" s="236"/>
    </row>
    <row r="47" spans="2:10" ht="16" customHeight="1">
      <c r="B47" s="224"/>
      <c r="C47" s="224"/>
      <c r="D47" s="224"/>
      <c r="E47" s="224"/>
      <c r="F47" s="236" t="s">
        <v>183</v>
      </c>
      <c r="G47" s="236"/>
      <c r="H47" s="101"/>
      <c r="I47" s="236" t="s">
        <v>101</v>
      </c>
      <c r="J47" s="236"/>
    </row>
    <row r="48" spans="2:10" ht="16" customHeight="1">
      <c r="B48" s="224"/>
      <c r="C48" s="224"/>
      <c r="D48" s="224"/>
      <c r="E48" s="224"/>
      <c r="F48" s="236" t="s">
        <v>184</v>
      </c>
      <c r="G48" s="236"/>
      <c r="H48" s="101"/>
      <c r="I48" s="236" t="s">
        <v>102</v>
      </c>
      <c r="J48" s="236"/>
    </row>
    <row r="49" spans="2:10" ht="16" customHeight="1">
      <c r="B49" s="224"/>
      <c r="C49" s="224"/>
      <c r="D49" s="224"/>
      <c r="E49" s="224"/>
      <c r="F49" s="236" t="s">
        <v>185</v>
      </c>
      <c r="G49" s="236"/>
      <c r="H49" s="101"/>
      <c r="I49" s="236" t="s">
        <v>103</v>
      </c>
      <c r="J49" s="236"/>
    </row>
    <row r="50" spans="2:10" ht="16" customHeight="1">
      <c r="B50" s="224"/>
      <c r="C50" s="224"/>
      <c r="D50" s="224"/>
      <c r="E50" s="224"/>
      <c r="F50" s="236" t="s">
        <v>186</v>
      </c>
      <c r="G50" s="236"/>
      <c r="H50" s="101"/>
      <c r="I50" s="236" t="s">
        <v>104</v>
      </c>
      <c r="J50" s="236"/>
    </row>
    <row r="51" spans="2:10" ht="16" customHeight="1">
      <c r="B51" s="224"/>
      <c r="C51" s="224"/>
      <c r="D51" s="224"/>
      <c r="E51" s="224"/>
      <c r="F51" s="236" t="s">
        <v>187</v>
      </c>
      <c r="G51" s="236"/>
      <c r="H51" s="101"/>
      <c r="I51" s="236" t="s">
        <v>105</v>
      </c>
      <c r="J51" s="236"/>
    </row>
    <row r="52" spans="2:10" ht="16" customHeight="1">
      <c r="B52" s="224"/>
      <c r="C52" s="224"/>
      <c r="D52" s="224"/>
      <c r="E52" s="224"/>
      <c r="F52" s="236" t="s">
        <v>188</v>
      </c>
      <c r="G52" s="236"/>
      <c r="H52" s="101"/>
      <c r="I52" s="236" t="s">
        <v>106</v>
      </c>
      <c r="J52" s="236"/>
    </row>
    <row r="53" spans="2:10" ht="16" customHeight="1">
      <c r="B53" s="224"/>
      <c r="C53" s="224"/>
      <c r="D53" s="224"/>
      <c r="E53" s="224"/>
      <c r="F53" s="236" t="s">
        <v>189</v>
      </c>
      <c r="G53" s="236"/>
      <c r="H53" s="101"/>
      <c r="I53" s="236" t="s">
        <v>107</v>
      </c>
      <c r="J53" s="236"/>
    </row>
    <row r="54" spans="2:10" ht="16" customHeight="1">
      <c r="B54" s="224"/>
      <c r="C54" s="224"/>
      <c r="D54" s="224"/>
      <c r="E54" s="224"/>
      <c r="F54" s="236" t="s">
        <v>190</v>
      </c>
      <c r="G54" s="236"/>
      <c r="H54" s="101"/>
      <c r="I54" s="236" t="s">
        <v>108</v>
      </c>
      <c r="J54" s="236"/>
    </row>
    <row r="55" spans="2:10" ht="16" customHeight="1">
      <c r="B55" s="224"/>
      <c r="C55" s="224"/>
      <c r="D55" s="224"/>
      <c r="E55" s="224"/>
      <c r="F55" s="236" t="s">
        <v>191</v>
      </c>
      <c r="G55" s="236"/>
      <c r="H55" s="101"/>
      <c r="I55" s="236" t="s">
        <v>109</v>
      </c>
      <c r="J55" s="236"/>
    </row>
    <row r="56" spans="2:10" ht="16" customHeight="1">
      <c r="B56" s="224"/>
      <c r="C56" s="224"/>
      <c r="D56" s="224"/>
      <c r="E56" s="224"/>
      <c r="F56" s="236" t="s">
        <v>192</v>
      </c>
      <c r="G56" s="236"/>
      <c r="H56" s="101"/>
      <c r="I56" s="236" t="s">
        <v>110</v>
      </c>
      <c r="J56" s="236"/>
    </row>
    <row r="57" spans="2:10" ht="16" customHeight="1">
      <c r="B57" s="224"/>
      <c r="C57" s="224"/>
      <c r="D57" s="224"/>
      <c r="E57" s="224"/>
      <c r="F57" s="236" t="s">
        <v>193</v>
      </c>
      <c r="G57" s="236"/>
      <c r="H57" s="101"/>
      <c r="I57" s="236" t="s">
        <v>111</v>
      </c>
      <c r="J57" s="236"/>
    </row>
    <row r="58" spans="2:10" ht="16" customHeight="1">
      <c r="B58" s="224"/>
      <c r="C58" s="224"/>
      <c r="D58" s="224"/>
      <c r="E58" s="224"/>
      <c r="F58" s="236" t="s">
        <v>194</v>
      </c>
      <c r="G58" s="236"/>
      <c r="H58" s="101"/>
      <c r="I58" s="236" t="s">
        <v>112</v>
      </c>
      <c r="J58" s="236"/>
    </row>
    <row r="59" spans="2:10" ht="16" customHeight="1">
      <c r="B59" s="224"/>
      <c r="C59" s="224"/>
      <c r="D59" s="224"/>
      <c r="E59" s="224"/>
      <c r="F59" s="236" t="s">
        <v>195</v>
      </c>
      <c r="G59" s="236"/>
      <c r="H59" s="101"/>
      <c r="I59" s="236" t="s">
        <v>113</v>
      </c>
      <c r="J59" s="236"/>
    </row>
    <row r="60" spans="2:10" ht="16" customHeight="1">
      <c r="B60" s="224"/>
      <c r="C60" s="224"/>
      <c r="D60" s="224"/>
      <c r="E60" s="224"/>
      <c r="F60" s="236" t="s">
        <v>196</v>
      </c>
      <c r="G60" s="236"/>
      <c r="H60" s="101"/>
      <c r="I60" s="236" t="s">
        <v>114</v>
      </c>
      <c r="J60" s="236"/>
    </row>
    <row r="61" spans="2:10" ht="16" customHeight="1">
      <c r="B61" s="224"/>
      <c r="C61" s="224"/>
      <c r="D61" s="224"/>
      <c r="E61" s="224"/>
      <c r="F61" s="236" t="s">
        <v>197</v>
      </c>
      <c r="G61" s="236"/>
      <c r="H61" s="101"/>
      <c r="I61" s="236" t="s">
        <v>167</v>
      </c>
      <c r="J61" s="236"/>
    </row>
    <row r="62" spans="2:10" ht="16" customHeight="1">
      <c r="B62" s="224"/>
      <c r="C62" s="224"/>
      <c r="D62" s="224"/>
      <c r="E62" s="224"/>
      <c r="F62" s="236" t="s">
        <v>198</v>
      </c>
      <c r="G62" s="236"/>
      <c r="H62" s="101"/>
      <c r="I62" s="236" t="s">
        <v>168</v>
      </c>
      <c r="J62" s="236"/>
    </row>
    <row r="63" spans="2:10" ht="16" customHeight="1">
      <c r="B63" s="224"/>
      <c r="C63" s="224"/>
      <c r="D63" s="224"/>
      <c r="E63" s="224"/>
      <c r="F63" s="236" t="s">
        <v>199</v>
      </c>
      <c r="G63" s="236"/>
      <c r="H63" s="101"/>
      <c r="I63" s="236" t="s">
        <v>169</v>
      </c>
      <c r="J63" s="236"/>
    </row>
    <row r="64" spans="2:10" ht="16" customHeight="1">
      <c r="B64" s="224"/>
      <c r="C64" s="224"/>
      <c r="D64" s="224"/>
      <c r="E64" s="224"/>
      <c r="F64" s="236" t="s">
        <v>200</v>
      </c>
      <c r="G64" s="236"/>
      <c r="H64" s="101"/>
      <c r="I64" s="236" t="s">
        <v>170</v>
      </c>
      <c r="J64" s="236"/>
    </row>
    <row r="65" spans="2:10" ht="16" customHeight="1">
      <c r="B65" s="224"/>
      <c r="C65" s="224"/>
      <c r="D65" s="224"/>
      <c r="E65" s="224"/>
      <c r="F65" s="236" t="s">
        <v>201</v>
      </c>
      <c r="G65" s="236"/>
      <c r="H65" s="101"/>
      <c r="I65" s="236" t="s">
        <v>171</v>
      </c>
      <c r="J65" s="236"/>
    </row>
    <row r="68" spans="2:10" ht="16" hidden="1" customHeight="1"/>
    <row r="69" spans="2:10" ht="16" hidden="1" customHeight="1">
      <c r="D69" s="271"/>
      <c r="E69" s="271"/>
    </row>
    <row r="70" spans="2:10" ht="16" hidden="1" customHeight="1"/>
    <row r="71" spans="2:10" ht="16" hidden="1" customHeight="1"/>
    <row r="72" spans="2:10" ht="16" hidden="1" customHeight="1"/>
    <row r="73" spans="2:10" ht="16" hidden="1" customHeight="1"/>
    <row r="74" spans="2:10" ht="16" hidden="1" customHeight="1"/>
    <row r="75" spans="2:10" ht="16" hidden="1" customHeight="1"/>
    <row r="76" spans="2:10" ht="16" hidden="1" customHeight="1"/>
    <row r="77" spans="2:10" ht="16" hidden="1" customHeight="1"/>
    <row r="78" spans="2:10" ht="16" hidden="1" customHeight="1"/>
    <row r="79" spans="2:10" ht="16" hidden="1" customHeight="1"/>
    <row r="80" spans="2:10" ht="16" hidden="1" customHeight="1"/>
    <row r="81" ht="16" hidden="1" customHeight="1"/>
    <row r="82" ht="16" hidden="1" customHeight="1"/>
    <row r="83" ht="16" hidden="1" customHeight="1"/>
    <row r="84" ht="16" hidden="1" customHeight="1"/>
    <row r="85" ht="16" hidden="1" customHeight="1"/>
    <row r="86" ht="16" hidden="1" customHeight="1"/>
    <row r="87" ht="16" hidden="1" customHeight="1"/>
    <row r="88" ht="16" hidden="1" customHeight="1"/>
    <row r="89" ht="16" hidden="1" customHeight="1"/>
    <row r="90" ht="16" hidden="1" customHeight="1"/>
    <row r="91" ht="16" hidden="1" customHeight="1"/>
    <row r="92" ht="16" hidden="1" customHeight="1"/>
    <row r="93" ht="16" hidden="1" customHeight="1"/>
    <row r="94" ht="16" hidden="1" customHeight="1"/>
    <row r="96" ht="16" hidden="1" customHeight="1"/>
    <row r="97" ht="16" hidden="1" customHeight="1"/>
    <row r="98" ht="16" hidden="1" customHeight="1"/>
    <row r="99" ht="16" hidden="1" customHeight="1"/>
    <row r="100" ht="16" hidden="1" customHeight="1"/>
    <row r="101" ht="16" hidden="1" customHeight="1"/>
    <row r="102" ht="16" hidden="1" customHeight="1"/>
    <row r="103" ht="16" hidden="1" customHeight="1"/>
    <row r="104" ht="16" hidden="1" customHeight="1"/>
    <row r="105" ht="16" hidden="1" customHeight="1"/>
    <row r="106" ht="16" hidden="1" customHeight="1"/>
    <row r="107" ht="16" hidden="1" customHeight="1"/>
    <row r="108" ht="16" hidden="1" customHeight="1"/>
    <row r="109" ht="16" hidden="1" customHeight="1"/>
    <row r="110" ht="16" hidden="1" customHeight="1"/>
    <row r="111" ht="16" hidden="1" customHeight="1"/>
    <row r="112" ht="16" hidden="1" customHeight="1"/>
    <row r="113" spans="2:11" ht="16" hidden="1" customHeight="1"/>
    <row r="114" spans="2:11" ht="16" hidden="1" customHeight="1"/>
    <row r="115" spans="2:11" ht="16" hidden="1" customHeight="1"/>
    <row r="116" spans="2:11" ht="16" hidden="1" customHeight="1"/>
    <row r="117" spans="2:11" ht="16" hidden="1" customHeight="1"/>
    <row r="118" spans="2:11" ht="16" hidden="1" customHeight="1"/>
    <row r="119" spans="2:11" ht="16" hidden="1" customHeight="1"/>
    <row r="120" spans="2:11" ht="16" customHeight="1">
      <c r="B120" s="64"/>
      <c r="C120" s="64"/>
    </row>
    <row r="122" spans="2:11" ht="16" hidden="1" customHeight="1">
      <c r="B122" s="260" t="s">
        <v>236</v>
      </c>
      <c r="C122" s="261"/>
      <c r="D122" s="261"/>
      <c r="E122" s="261"/>
      <c r="F122" s="261"/>
      <c r="G122" s="261"/>
      <c r="H122" s="261"/>
      <c r="I122" s="261"/>
      <c r="J122" s="261"/>
      <c r="K122" s="262"/>
    </row>
    <row r="123" spans="2:11" ht="16" hidden="1" customHeight="1">
      <c r="B123" s="263"/>
      <c r="C123" s="264"/>
      <c r="D123" s="264"/>
      <c r="E123" s="264"/>
      <c r="F123" s="264"/>
      <c r="G123" s="264"/>
      <c r="H123" s="264"/>
      <c r="I123" s="264"/>
      <c r="J123" s="264"/>
      <c r="K123" s="265"/>
    </row>
    <row r="124" spans="2:11" ht="16" hidden="1" customHeight="1">
      <c r="B124" s="249" t="s">
        <v>11</v>
      </c>
      <c r="C124" s="250"/>
      <c r="D124" s="250"/>
      <c r="E124" s="250"/>
      <c r="F124" s="249" t="s">
        <v>12</v>
      </c>
      <c r="G124" s="250"/>
      <c r="H124" s="250"/>
      <c r="I124" s="250"/>
      <c r="J124" s="251" t="s">
        <v>13</v>
      </c>
      <c r="K124" s="252"/>
    </row>
    <row r="125" spans="2:11" ht="16" hidden="1" customHeight="1">
      <c r="B125" s="255" t="s">
        <v>30</v>
      </c>
      <c r="C125" s="255"/>
      <c r="D125" s="255" t="s">
        <v>31</v>
      </c>
      <c r="E125" s="255"/>
      <c r="F125" s="255" t="s">
        <v>32</v>
      </c>
      <c r="G125" s="255"/>
      <c r="H125" s="255" t="s">
        <v>33</v>
      </c>
      <c r="I125" s="256"/>
      <c r="J125" s="253"/>
      <c r="K125" s="254"/>
    </row>
    <row r="126" spans="2:11" ht="16" hidden="1" customHeight="1">
      <c r="B126" s="247" t="s">
        <v>16</v>
      </c>
      <c r="C126" s="247"/>
      <c r="D126" s="247" t="s">
        <v>17</v>
      </c>
      <c r="E126" s="247"/>
      <c r="F126" s="247" t="s">
        <v>18</v>
      </c>
      <c r="G126" s="247"/>
      <c r="H126" s="247" t="s">
        <v>19</v>
      </c>
      <c r="I126" s="247"/>
      <c r="J126" s="247" t="s">
        <v>52</v>
      </c>
      <c r="K126" s="247"/>
    </row>
    <row r="127" spans="2:11" ht="16" hidden="1" customHeight="1">
      <c r="B127" s="247" t="s">
        <v>20</v>
      </c>
      <c r="C127" s="247"/>
      <c r="D127" s="247" t="s">
        <v>21</v>
      </c>
      <c r="E127" s="247"/>
      <c r="F127" s="247" t="s">
        <v>22</v>
      </c>
      <c r="G127" s="247"/>
      <c r="H127" s="247" t="s">
        <v>23</v>
      </c>
      <c r="I127" s="247"/>
      <c r="J127" s="247" t="s">
        <v>54</v>
      </c>
      <c r="K127" s="247"/>
    </row>
    <row r="128" spans="2:11" ht="16" hidden="1" customHeight="1">
      <c r="B128" s="247" t="s">
        <v>24</v>
      </c>
      <c r="C128" s="247"/>
      <c r="D128" s="247" t="s">
        <v>25</v>
      </c>
      <c r="E128" s="247"/>
      <c r="F128" s="247" t="s">
        <v>26</v>
      </c>
      <c r="G128" s="247"/>
      <c r="H128" s="247" t="s">
        <v>27</v>
      </c>
      <c r="I128" s="247"/>
      <c r="J128" s="247" t="s">
        <v>53</v>
      </c>
      <c r="K128" s="247"/>
    </row>
    <row r="131" spans="2:11" ht="16" customHeight="1">
      <c r="B131" s="257" t="s">
        <v>301</v>
      </c>
      <c r="C131" s="257"/>
      <c r="D131" s="257"/>
      <c r="E131" s="257"/>
      <c r="F131" s="257"/>
      <c r="G131" s="257"/>
      <c r="H131" s="257"/>
      <c r="I131" s="257"/>
      <c r="J131" s="257"/>
      <c r="K131" s="257"/>
    </row>
    <row r="132" spans="2:11" ht="16" customHeight="1">
      <c r="B132" s="257"/>
      <c r="C132" s="257"/>
      <c r="D132" s="257"/>
      <c r="E132" s="257"/>
      <c r="F132" s="257"/>
      <c r="G132" s="257"/>
      <c r="H132" s="257"/>
      <c r="I132" s="257"/>
      <c r="J132" s="257"/>
      <c r="K132" s="257"/>
    </row>
    <row r="133" spans="2:11" ht="16" customHeight="1">
      <c r="B133" s="255" t="s">
        <v>59</v>
      </c>
      <c r="C133" s="255"/>
      <c r="D133" s="255"/>
      <c r="E133" s="255"/>
      <c r="F133" s="255"/>
      <c r="G133" s="255"/>
      <c r="H133" s="255"/>
      <c r="I133" s="255"/>
      <c r="J133" s="255"/>
      <c r="K133" s="255"/>
    </row>
    <row r="134" spans="2:11" ht="16" customHeight="1">
      <c r="B134" s="258" t="s">
        <v>273</v>
      </c>
      <c r="C134" s="258"/>
      <c r="D134" s="258"/>
      <c r="E134" s="258"/>
      <c r="F134" s="258"/>
      <c r="G134" s="258"/>
      <c r="H134" s="258"/>
      <c r="I134" s="258"/>
      <c r="J134" s="258"/>
      <c r="K134" s="258"/>
    </row>
    <row r="135" spans="2:11" ht="16" customHeight="1">
      <c r="B135" s="247" t="s">
        <v>274</v>
      </c>
      <c r="C135" s="247"/>
      <c r="D135" s="247"/>
      <c r="E135" s="247"/>
      <c r="F135" s="247"/>
      <c r="G135" s="247"/>
      <c r="H135" s="247"/>
      <c r="I135" s="247"/>
      <c r="J135" s="247"/>
      <c r="K135" s="247"/>
    </row>
    <row r="136" spans="2:11" ht="16" customHeight="1">
      <c r="B136" s="248" t="str">
        <f>B134</f>
        <v>Shift- and hourly-based roles</v>
      </c>
      <c r="C136" s="248"/>
      <c r="D136" s="248"/>
      <c r="E136" s="248"/>
      <c r="F136" s="248"/>
      <c r="G136" s="248" t="str">
        <f>B135</f>
        <v>Project- and outcome-based roles</v>
      </c>
      <c r="H136" s="248"/>
      <c r="I136" s="248"/>
      <c r="J136" s="248"/>
      <c r="K136" s="248"/>
    </row>
    <row r="137" spans="2:11" ht="16" customHeight="1">
      <c r="B137" s="247" t="s">
        <v>155</v>
      </c>
      <c r="C137" s="247"/>
      <c r="D137" s="247"/>
      <c r="E137" s="247"/>
      <c r="F137" s="247"/>
      <c r="G137" s="247" t="s">
        <v>165</v>
      </c>
      <c r="H137" s="247"/>
      <c r="I137" s="247"/>
      <c r="J137" s="247"/>
      <c r="K137" s="247"/>
    </row>
    <row r="138" spans="2:11" ht="16" customHeight="1">
      <c r="B138" s="247" t="s">
        <v>156</v>
      </c>
      <c r="C138" s="247"/>
      <c r="D138" s="247"/>
      <c r="E138" s="247"/>
      <c r="F138" s="247"/>
      <c r="G138" s="247" t="s">
        <v>162</v>
      </c>
      <c r="H138" s="247"/>
      <c r="I138" s="247"/>
      <c r="J138" s="247"/>
      <c r="K138" s="247"/>
    </row>
    <row r="139" spans="2:11" ht="16" customHeight="1">
      <c r="B139" s="247" t="s">
        <v>157</v>
      </c>
      <c r="C139" s="247"/>
      <c r="D139" s="247"/>
      <c r="E139" s="247"/>
      <c r="F139" s="247"/>
      <c r="G139" s="247" t="s">
        <v>163</v>
      </c>
      <c r="H139" s="247"/>
      <c r="I139" s="247"/>
      <c r="J139" s="247"/>
      <c r="K139" s="247"/>
    </row>
    <row r="140" spans="2:11" ht="16" customHeight="1">
      <c r="B140" s="247" t="s">
        <v>158</v>
      </c>
      <c r="C140" s="247"/>
      <c r="D140" s="247"/>
      <c r="E140" s="247"/>
      <c r="F140" s="247"/>
      <c r="G140" s="247" t="s">
        <v>164</v>
      </c>
      <c r="H140" s="247"/>
      <c r="I140" s="247"/>
      <c r="J140" s="247"/>
      <c r="K140" s="247"/>
    </row>
    <row r="141" spans="2:11" ht="16" customHeight="1">
      <c r="B141" s="247" t="s">
        <v>166</v>
      </c>
      <c r="C141" s="247"/>
      <c r="D141" s="247"/>
      <c r="E141" s="247"/>
      <c r="F141" s="247"/>
      <c r="G141" s="231"/>
      <c r="H141" s="232"/>
      <c r="I141" s="232"/>
      <c r="J141" s="232"/>
      <c r="K141" s="233"/>
    </row>
    <row r="142" spans="2:11" ht="16" customHeight="1">
      <c r="B142" s="247" t="s">
        <v>159</v>
      </c>
      <c r="C142" s="247"/>
      <c r="D142" s="247"/>
      <c r="E142" s="247"/>
      <c r="F142" s="247"/>
      <c r="G142" s="247"/>
      <c r="H142" s="247"/>
      <c r="I142" s="247"/>
      <c r="J142" s="247"/>
      <c r="K142" s="247"/>
    </row>
    <row r="143" spans="2:11" ht="16" customHeight="1">
      <c r="B143" s="247" t="s">
        <v>160</v>
      </c>
      <c r="C143" s="247"/>
      <c r="D143" s="247"/>
      <c r="E143" s="247"/>
      <c r="F143" s="247"/>
      <c r="G143" s="247"/>
      <c r="H143" s="247"/>
      <c r="I143" s="247"/>
      <c r="J143" s="247"/>
      <c r="K143" s="247"/>
    </row>
    <row r="144" spans="2:11" ht="16" customHeight="1">
      <c r="B144" s="247" t="s">
        <v>161</v>
      </c>
      <c r="C144" s="247"/>
      <c r="D144" s="247"/>
      <c r="E144" s="247"/>
      <c r="F144" s="247"/>
      <c r="G144" s="247"/>
      <c r="H144" s="247"/>
      <c r="I144" s="247"/>
      <c r="J144" s="247"/>
      <c r="K144" s="247"/>
    </row>
    <row r="145" spans="2:11" ht="16" customHeight="1">
      <c r="B145" s="64"/>
      <c r="C145" s="64"/>
      <c r="D145" s="64"/>
      <c r="E145" s="64"/>
      <c r="F145" s="64"/>
      <c r="G145" s="64"/>
      <c r="H145" s="64"/>
      <c r="I145" s="64"/>
      <c r="J145" s="64"/>
      <c r="K145" s="64"/>
    </row>
    <row r="146" spans="2:11" ht="16" customHeight="1">
      <c r="B146" s="64"/>
      <c r="C146" s="64"/>
      <c r="D146" s="64"/>
      <c r="E146" s="64"/>
      <c r="F146" s="64"/>
      <c r="G146" s="64"/>
      <c r="H146" s="64"/>
      <c r="I146" s="64"/>
      <c r="J146" s="64"/>
      <c r="K146" s="64"/>
    </row>
    <row r="147" spans="2:11" ht="16" hidden="1" customHeight="1">
      <c r="B147" s="235" t="s">
        <v>302</v>
      </c>
      <c r="C147" s="235"/>
      <c r="D147" s="235"/>
    </row>
    <row r="148" spans="2:11" ht="16" hidden="1" customHeight="1">
      <c r="B148" s="235"/>
      <c r="C148" s="235"/>
      <c r="D148" s="235"/>
    </row>
    <row r="149" spans="2:11" ht="16" hidden="1" customHeight="1">
      <c r="B149" s="234" t="s">
        <v>202</v>
      </c>
      <c r="C149" s="234"/>
      <c r="D149" s="234"/>
    </row>
    <row r="150" spans="2:11" ht="16" hidden="1" customHeight="1">
      <c r="B150" s="247" t="s">
        <v>203</v>
      </c>
      <c r="C150" s="247"/>
      <c r="D150" s="247"/>
    </row>
    <row r="151" spans="2:11" ht="16" hidden="1" customHeight="1">
      <c r="B151" s="247" t="s">
        <v>204</v>
      </c>
      <c r="C151" s="247"/>
      <c r="D151" s="247"/>
    </row>
    <row r="152" spans="2:11" ht="16" hidden="1" customHeight="1">
      <c r="B152" s="247" t="s">
        <v>205</v>
      </c>
      <c r="C152" s="247"/>
      <c r="D152" s="247"/>
    </row>
    <row r="153" spans="2:11" ht="16" hidden="1" customHeight="1">
      <c r="B153" s="247" t="s">
        <v>206</v>
      </c>
      <c r="C153" s="247"/>
      <c r="D153" s="247"/>
    </row>
    <row r="154" spans="2:11" ht="16" hidden="1" customHeight="1">
      <c r="B154" s="247" t="s">
        <v>207</v>
      </c>
      <c r="C154" s="247"/>
      <c r="D154" s="247"/>
    </row>
    <row r="155" spans="2:11" ht="16" hidden="1" customHeight="1">
      <c r="B155" s="247" t="s">
        <v>208</v>
      </c>
      <c r="C155" s="247"/>
      <c r="D155" s="247"/>
    </row>
    <row r="156" spans="2:11" ht="16" hidden="1" customHeight="1">
      <c r="B156" s="247" t="s">
        <v>209</v>
      </c>
      <c r="C156" s="247"/>
      <c r="D156" s="247"/>
    </row>
    <row r="157" spans="2:11" ht="16" hidden="1" customHeight="1">
      <c r="B157" s="247" t="s">
        <v>210</v>
      </c>
      <c r="C157" s="247"/>
      <c r="D157" s="247"/>
    </row>
    <row r="158" spans="2:11" ht="16" hidden="1" customHeight="1">
      <c r="B158" s="247" t="s">
        <v>211</v>
      </c>
      <c r="C158" s="247"/>
      <c r="D158" s="247"/>
    </row>
    <row r="159" spans="2:11" ht="16" hidden="1" customHeight="1">
      <c r="B159" s="247" t="s">
        <v>212</v>
      </c>
      <c r="C159" s="247"/>
      <c r="D159" s="247"/>
    </row>
    <row r="160" spans="2:11" ht="16" hidden="1" customHeight="1">
      <c r="B160" s="247" t="s">
        <v>213</v>
      </c>
      <c r="C160" s="247"/>
      <c r="D160" s="247"/>
    </row>
    <row r="161" spans="2:4" ht="16" hidden="1" customHeight="1">
      <c r="B161" s="247" t="s">
        <v>214</v>
      </c>
      <c r="C161" s="247"/>
      <c r="D161" s="247"/>
    </row>
  </sheetData>
  <mergeCells count="269">
    <mergeCell ref="D69:E69"/>
    <mergeCell ref="I27:J27"/>
    <mergeCell ref="I28:J28"/>
    <mergeCell ref="I29:J29"/>
    <mergeCell ref="I30:J30"/>
    <mergeCell ref="I31:J31"/>
    <mergeCell ref="I22:J22"/>
    <mergeCell ref="I23:J23"/>
    <mergeCell ref="I24:J24"/>
    <mergeCell ref="I25:J25"/>
    <mergeCell ref="I26:J26"/>
    <mergeCell ref="D39:E39"/>
    <mergeCell ref="F33:G33"/>
    <mergeCell ref="F35:G35"/>
    <mergeCell ref="F36:G36"/>
    <mergeCell ref="F37:G37"/>
    <mergeCell ref="F63:G63"/>
    <mergeCell ref="F64:G64"/>
    <mergeCell ref="F25:G25"/>
    <mergeCell ref="F34:G34"/>
    <mergeCell ref="D63:E63"/>
    <mergeCell ref="D64:E64"/>
    <mergeCell ref="F32:G32"/>
    <mergeCell ref="F62:G62"/>
    <mergeCell ref="I17:J17"/>
    <mergeCell ref="I18:J18"/>
    <mergeCell ref="I19:J19"/>
    <mergeCell ref="I20:J20"/>
    <mergeCell ref="B65:C65"/>
    <mergeCell ref="I38:J38"/>
    <mergeCell ref="I39:J39"/>
    <mergeCell ref="I40:J40"/>
    <mergeCell ref="I41:J41"/>
    <mergeCell ref="I32:J32"/>
    <mergeCell ref="I33:J33"/>
    <mergeCell ref="I34:J34"/>
    <mergeCell ref="I35:J35"/>
    <mergeCell ref="I36:J36"/>
    <mergeCell ref="I37:J37"/>
    <mergeCell ref="F28:G28"/>
    <mergeCell ref="F29:G29"/>
    <mergeCell ref="F20:G20"/>
    <mergeCell ref="F21:G21"/>
    <mergeCell ref="F22:G22"/>
    <mergeCell ref="F23:G23"/>
    <mergeCell ref="F24:G24"/>
    <mergeCell ref="F65:G65"/>
    <mergeCell ref="D65:E65"/>
    <mergeCell ref="B63:C63"/>
    <mergeCell ref="B24:C24"/>
    <mergeCell ref="B25:C25"/>
    <mergeCell ref="B26:C26"/>
    <mergeCell ref="B27:C27"/>
    <mergeCell ref="B40:C40"/>
    <mergeCell ref="B41:C41"/>
    <mergeCell ref="B42:C42"/>
    <mergeCell ref="B43:C43"/>
    <mergeCell ref="B44:C44"/>
    <mergeCell ref="B45:C45"/>
    <mergeCell ref="B46:C46"/>
    <mergeCell ref="B47:C47"/>
    <mergeCell ref="B48:C48"/>
    <mergeCell ref="B49:C49"/>
    <mergeCell ref="B50:C50"/>
    <mergeCell ref="B36:C36"/>
    <mergeCell ref="B37:C37"/>
    <mergeCell ref="B38:C38"/>
    <mergeCell ref="B39:C39"/>
    <mergeCell ref="B28:C28"/>
    <mergeCell ref="B29:C29"/>
    <mergeCell ref="B30:C30"/>
    <mergeCell ref="B31:C31"/>
    <mergeCell ref="F61:G61"/>
    <mergeCell ref="F56:G56"/>
    <mergeCell ref="F26:G26"/>
    <mergeCell ref="F27:G27"/>
    <mergeCell ref="D42:E42"/>
    <mergeCell ref="D43:E43"/>
    <mergeCell ref="D44:E44"/>
    <mergeCell ref="D45:E45"/>
    <mergeCell ref="D46:E46"/>
    <mergeCell ref="D47:E47"/>
    <mergeCell ref="D48:E48"/>
    <mergeCell ref="D49:E49"/>
    <mergeCell ref="F48:G48"/>
    <mergeCell ref="F49:G49"/>
    <mergeCell ref="F50:G50"/>
    <mergeCell ref="F51:G51"/>
    <mergeCell ref="F53:G53"/>
    <mergeCell ref="D36:E36"/>
    <mergeCell ref="D37:E37"/>
    <mergeCell ref="D38:E38"/>
    <mergeCell ref="D59:E59"/>
    <mergeCell ref="F15:G15"/>
    <mergeCell ref="F16:G16"/>
    <mergeCell ref="F17:G17"/>
    <mergeCell ref="F18:G18"/>
    <mergeCell ref="F19:G19"/>
    <mergeCell ref="D24:E24"/>
    <mergeCell ref="F57:G57"/>
    <mergeCell ref="F58:G58"/>
    <mergeCell ref="F42:G42"/>
    <mergeCell ref="F43:G43"/>
    <mergeCell ref="F44:G44"/>
    <mergeCell ref="F45:G45"/>
    <mergeCell ref="F46:G46"/>
    <mergeCell ref="F47:G47"/>
    <mergeCell ref="F52:G52"/>
    <mergeCell ref="D40:E40"/>
    <mergeCell ref="D41:E41"/>
    <mergeCell ref="D25:E25"/>
    <mergeCell ref="D26:E26"/>
    <mergeCell ref="D27:E27"/>
    <mergeCell ref="F38:G38"/>
    <mergeCell ref="F39:G39"/>
    <mergeCell ref="F40:G40"/>
    <mergeCell ref="F41:G41"/>
    <mergeCell ref="B133:K133"/>
    <mergeCell ref="B5:L7"/>
    <mergeCell ref="B122:K123"/>
    <mergeCell ref="J126:K126"/>
    <mergeCell ref="J127:K127"/>
    <mergeCell ref="J128:K128"/>
    <mergeCell ref="F125:G125"/>
    <mergeCell ref="F126:G126"/>
    <mergeCell ref="F127:G127"/>
    <mergeCell ref="F128:G128"/>
    <mergeCell ref="B15:C15"/>
    <mergeCell ref="B16:C16"/>
    <mergeCell ref="B17:C17"/>
    <mergeCell ref="B18:C18"/>
    <mergeCell ref="B19:C19"/>
    <mergeCell ref="D126:E126"/>
    <mergeCell ref="D28:E28"/>
    <mergeCell ref="D29:E29"/>
    <mergeCell ref="D30:E30"/>
    <mergeCell ref="D31:E31"/>
    <mergeCell ref="D16:E16"/>
    <mergeCell ref="D17:E17"/>
    <mergeCell ref="D18:E18"/>
    <mergeCell ref="D19:E19"/>
    <mergeCell ref="B160:D160"/>
    <mergeCell ref="B161:D161"/>
    <mergeCell ref="D127:E127"/>
    <mergeCell ref="B124:E124"/>
    <mergeCell ref="F124:I124"/>
    <mergeCell ref="J124:K125"/>
    <mergeCell ref="H125:I125"/>
    <mergeCell ref="H126:I126"/>
    <mergeCell ref="H127:I127"/>
    <mergeCell ref="H128:I128"/>
    <mergeCell ref="B126:C126"/>
    <mergeCell ref="B127:C127"/>
    <mergeCell ref="B128:C128"/>
    <mergeCell ref="B131:K132"/>
    <mergeCell ref="B125:C125"/>
    <mergeCell ref="D125:E125"/>
    <mergeCell ref="B135:K135"/>
    <mergeCell ref="D128:E128"/>
    <mergeCell ref="B134:K134"/>
    <mergeCell ref="B151:D151"/>
    <mergeCell ref="B152:D152"/>
    <mergeCell ref="B153:D153"/>
    <mergeCell ref="B154:D154"/>
    <mergeCell ref="B155:D155"/>
    <mergeCell ref="B156:D156"/>
    <mergeCell ref="B157:D157"/>
    <mergeCell ref="B158:D158"/>
    <mergeCell ref="B159:D159"/>
    <mergeCell ref="B136:F136"/>
    <mergeCell ref="G136:K136"/>
    <mergeCell ref="B137:F137"/>
    <mergeCell ref="B138:F138"/>
    <mergeCell ref="B139:F139"/>
    <mergeCell ref="B140:F140"/>
    <mergeCell ref="B142:F142"/>
    <mergeCell ref="B143:F143"/>
    <mergeCell ref="B144:F144"/>
    <mergeCell ref="G137:K137"/>
    <mergeCell ref="G138:K138"/>
    <mergeCell ref="G139:K139"/>
    <mergeCell ref="G140:K140"/>
    <mergeCell ref="G142:K142"/>
    <mergeCell ref="G143:K143"/>
    <mergeCell ref="G144:K144"/>
    <mergeCell ref="B141:F141"/>
    <mergeCell ref="B150:D150"/>
    <mergeCell ref="B13:G14"/>
    <mergeCell ref="I13:J14"/>
    <mergeCell ref="B32:C32"/>
    <mergeCell ref="B33:C33"/>
    <mergeCell ref="B34:C34"/>
    <mergeCell ref="B35:C35"/>
    <mergeCell ref="D32:E32"/>
    <mergeCell ref="D33:E33"/>
    <mergeCell ref="D34:E34"/>
    <mergeCell ref="D35:E35"/>
    <mergeCell ref="B20:C20"/>
    <mergeCell ref="B21:C21"/>
    <mergeCell ref="B22:C22"/>
    <mergeCell ref="B23:C23"/>
    <mergeCell ref="D20:E20"/>
    <mergeCell ref="I21:J21"/>
    <mergeCell ref="I15:J15"/>
    <mergeCell ref="I16:J16"/>
    <mergeCell ref="D21:E21"/>
    <mergeCell ref="D22:E22"/>
    <mergeCell ref="D23:E23"/>
    <mergeCell ref="D15:E15"/>
    <mergeCell ref="F30:G30"/>
    <mergeCell ref="F31:G31"/>
    <mergeCell ref="I42:J42"/>
    <mergeCell ref="I43:J43"/>
    <mergeCell ref="B55:C55"/>
    <mergeCell ref="D55:E55"/>
    <mergeCell ref="B56:C56"/>
    <mergeCell ref="D56:E56"/>
    <mergeCell ref="B57:C57"/>
    <mergeCell ref="D57:E57"/>
    <mergeCell ref="B58:C58"/>
    <mergeCell ref="D58:E58"/>
    <mergeCell ref="D50:E50"/>
    <mergeCell ref="B51:C51"/>
    <mergeCell ref="D51:E51"/>
    <mergeCell ref="B52:C52"/>
    <mergeCell ref="D52:E52"/>
    <mergeCell ref="B53:C53"/>
    <mergeCell ref="D53:E53"/>
    <mergeCell ref="B54:C54"/>
    <mergeCell ref="D54:E54"/>
    <mergeCell ref="F54:G54"/>
    <mergeCell ref="F55:G55"/>
    <mergeCell ref="B60:C60"/>
    <mergeCell ref="D60:E60"/>
    <mergeCell ref="I44:J44"/>
    <mergeCell ref="I45:J45"/>
    <mergeCell ref="I46:J46"/>
    <mergeCell ref="I47:J47"/>
    <mergeCell ref="I48:J48"/>
    <mergeCell ref="I49:J49"/>
    <mergeCell ref="I50:J50"/>
    <mergeCell ref="I59:J59"/>
    <mergeCell ref="F59:G59"/>
    <mergeCell ref="B59:C59"/>
    <mergeCell ref="F60:G60"/>
    <mergeCell ref="B64:C64"/>
    <mergeCell ref="B8:M8"/>
    <mergeCell ref="B10:M10"/>
    <mergeCell ref="G141:K141"/>
    <mergeCell ref="B61:C61"/>
    <mergeCell ref="D61:E61"/>
    <mergeCell ref="B62:C62"/>
    <mergeCell ref="D62:E62"/>
    <mergeCell ref="B149:D149"/>
    <mergeCell ref="B147:D148"/>
    <mergeCell ref="I60:J60"/>
    <mergeCell ref="I61:J61"/>
    <mergeCell ref="I62:J62"/>
    <mergeCell ref="I63:J63"/>
    <mergeCell ref="I64:J64"/>
    <mergeCell ref="I65:J65"/>
    <mergeCell ref="I51:J51"/>
    <mergeCell ref="I52:J52"/>
    <mergeCell ref="I53:J53"/>
    <mergeCell ref="I54:J54"/>
    <mergeCell ref="I55:J55"/>
    <mergeCell ref="I56:J56"/>
    <mergeCell ref="I57:J57"/>
    <mergeCell ref="I58:J58"/>
  </mergeCells>
  <phoneticPr fontId="41" type="noConversion"/>
  <conditionalFormatting sqref="P13:Z15">
    <cfRule type="expression" dxfId="181" priority="1">
      <formula>$B$150</formula>
    </cfRule>
  </conditionalFormatting>
  <conditionalFormatting sqref="P13:Z63">
    <cfRule type="cellIs" dxfId="180" priority="2" operator="equal">
      <formula>$B$126</formula>
    </cfRule>
    <cfRule type="expression" dxfId="179" priority="3">
      <formula>$B$126</formula>
    </cfRule>
    <cfRule type="expression" dxfId="178" priority="9">
      <formula>C126</formula>
    </cfRule>
    <cfRule type="expression" dxfId="177" priority="11">
      <formula>$B$126</formula>
    </cfRule>
    <cfRule type="expression" dxfId="176" priority="12">
      <formula>$B$126</formula>
    </cfRule>
  </conditionalFormatting>
  <conditionalFormatting sqref="BV50:CG52">
    <cfRule type="expression" dxfId="175" priority="13">
      <formula>$B$135</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5B0D8-4D19-AC43-B9F7-80348510FBCC}">
  <dimension ref="B1:AR155"/>
  <sheetViews>
    <sheetView showGridLines="0" zoomScaleNormal="100" workbookViewId="0">
      <selection activeCell="A2" sqref="A2"/>
    </sheetView>
  </sheetViews>
  <sheetFormatPr baseColWidth="10" defaultColWidth="11" defaultRowHeight="24" customHeight="1"/>
  <cols>
    <col min="1" max="1" width="4.33203125" customWidth="1"/>
    <col min="3" max="3" width="20" customWidth="1"/>
    <col min="4" max="4" width="27.6640625" customWidth="1"/>
    <col min="5" max="5" width="1.83203125" customWidth="1"/>
    <col min="6" max="6" width="20.83203125" customWidth="1"/>
    <col min="7" max="7" width="29.33203125" customWidth="1"/>
    <col min="8" max="8" width="39" customWidth="1"/>
    <col min="9" max="9" width="30.5" customWidth="1"/>
    <col min="10" max="10" width="20.83203125" customWidth="1"/>
    <col min="11" max="11" width="19" customWidth="1"/>
    <col min="12" max="12" width="21.83203125" customWidth="1"/>
    <col min="14" max="14" width="6" customWidth="1"/>
    <col min="15" max="15" width="10" customWidth="1"/>
    <col min="16" max="16" width="6.33203125" customWidth="1"/>
    <col min="17" max="17" width="13.83203125" customWidth="1"/>
    <col min="18" max="27" width="32.83203125" customWidth="1"/>
    <col min="28" max="28" width="5.6640625" customWidth="1"/>
    <col min="29" max="30" width="3.6640625" customWidth="1"/>
    <col min="31" max="31" width="5.6640625" customWidth="1"/>
    <col min="32" max="32" width="12.1640625" customWidth="1"/>
    <col min="33" max="33" width="5.5" customWidth="1"/>
    <col min="34" max="34" width="12" customWidth="1"/>
    <col min="35" max="44" width="32.83203125" customWidth="1"/>
    <col min="45" max="45" width="5.6640625" customWidth="1"/>
  </cols>
  <sheetData>
    <row r="1" spans="2:27" ht="9" customHeight="1">
      <c r="D1" s="43"/>
      <c r="E1" s="43"/>
      <c r="F1" s="43"/>
      <c r="G1" s="43"/>
      <c r="H1" s="43"/>
      <c r="I1" s="43"/>
      <c r="J1" s="43"/>
      <c r="K1" s="43"/>
      <c r="L1" s="43"/>
      <c r="M1" s="43"/>
    </row>
    <row r="2" spans="2:27" ht="5" customHeight="1" thickBot="1">
      <c r="D2" s="392"/>
      <c r="E2" s="43"/>
      <c r="F2" s="43"/>
      <c r="G2" s="43"/>
      <c r="H2" s="43"/>
      <c r="I2" s="43"/>
      <c r="J2" s="43"/>
      <c r="K2" s="43"/>
      <c r="L2" s="43"/>
      <c r="M2" s="43"/>
    </row>
    <row r="3" spans="2:27" ht="15" customHeight="1" thickBot="1">
      <c r="D3" s="392"/>
      <c r="E3" s="43"/>
      <c r="F3" s="43"/>
      <c r="G3" s="43"/>
      <c r="H3" s="43"/>
      <c r="I3" s="43"/>
      <c r="J3" s="43"/>
      <c r="K3" s="43"/>
      <c r="L3" s="43"/>
      <c r="M3" s="43"/>
      <c r="O3" s="274" t="s">
        <v>278</v>
      </c>
      <c r="P3" s="274"/>
      <c r="Q3" s="274"/>
      <c r="R3" s="274"/>
      <c r="S3" s="274"/>
      <c r="T3" s="274"/>
      <c r="U3" s="274"/>
      <c r="V3" s="274"/>
      <c r="W3" s="274"/>
      <c r="X3" s="274"/>
      <c r="Y3" s="274"/>
      <c r="Z3" s="274"/>
      <c r="AA3" s="274"/>
    </row>
    <row r="4" spans="2:27" ht="28" customHeight="1">
      <c r="D4" s="43"/>
      <c r="E4" s="43"/>
      <c r="F4" s="43"/>
      <c r="G4" s="43"/>
      <c r="H4" s="43"/>
      <c r="I4" s="43"/>
      <c r="J4" s="43"/>
      <c r="K4" s="43"/>
      <c r="L4" s="43"/>
      <c r="M4" s="43"/>
      <c r="O4" s="275"/>
      <c r="P4" s="275"/>
      <c r="Q4" s="275"/>
      <c r="R4" s="275"/>
      <c r="S4" s="275"/>
      <c r="T4" s="275"/>
      <c r="U4" s="275"/>
      <c r="V4" s="275"/>
      <c r="W4" s="275"/>
      <c r="X4" s="275"/>
      <c r="Y4" s="275"/>
      <c r="Z4" s="275"/>
      <c r="AA4" s="275"/>
    </row>
    <row r="5" spans="2:27" ht="24" customHeight="1" thickBot="1">
      <c r="B5" s="396" t="s">
        <v>68</v>
      </c>
      <c r="C5" s="396"/>
      <c r="D5" s="396"/>
      <c r="E5" s="396"/>
      <c r="F5" s="396"/>
      <c r="G5" s="396"/>
      <c r="H5" s="396"/>
      <c r="I5" s="396"/>
      <c r="J5" s="396"/>
      <c r="K5" s="396"/>
      <c r="L5" s="396"/>
      <c r="M5" s="44"/>
      <c r="O5" s="276" t="s">
        <v>266</v>
      </c>
      <c r="P5" s="276"/>
      <c r="Q5" s="277"/>
      <c r="R5" s="280"/>
      <c r="S5" s="280"/>
      <c r="T5" s="280"/>
      <c r="U5" s="280"/>
      <c r="V5" s="280"/>
      <c r="W5" s="280"/>
      <c r="X5" s="280"/>
      <c r="Y5" s="280"/>
      <c r="Z5" s="280"/>
      <c r="AA5" s="282"/>
    </row>
    <row r="6" spans="2:27" ht="10" customHeight="1" thickBot="1">
      <c r="B6" s="396"/>
      <c r="C6" s="396"/>
      <c r="D6" s="396"/>
      <c r="E6" s="396"/>
      <c r="F6" s="396"/>
      <c r="G6" s="396"/>
      <c r="H6" s="396"/>
      <c r="I6" s="396"/>
      <c r="J6" s="396"/>
      <c r="K6" s="396"/>
      <c r="L6" s="396"/>
      <c r="M6" s="44"/>
      <c r="O6" s="278"/>
      <c r="P6" s="278"/>
      <c r="Q6" s="279"/>
      <c r="R6" s="281"/>
      <c r="S6" s="281"/>
      <c r="T6" s="281"/>
      <c r="U6" s="281"/>
      <c r="V6" s="281"/>
      <c r="W6" s="281"/>
      <c r="X6" s="281"/>
      <c r="Y6" s="281"/>
      <c r="Z6" s="281"/>
      <c r="AA6" s="283"/>
    </row>
    <row r="7" spans="2:27" ht="13" customHeight="1" thickBot="1">
      <c r="B7" s="396"/>
      <c r="C7" s="396"/>
      <c r="D7" s="396"/>
      <c r="E7" s="396"/>
      <c r="F7" s="396"/>
      <c r="G7" s="396"/>
      <c r="H7" s="396"/>
      <c r="I7" s="396"/>
      <c r="J7" s="396"/>
      <c r="K7" s="396"/>
      <c r="L7" s="396"/>
      <c r="M7" s="44"/>
      <c r="O7" s="278"/>
      <c r="P7" s="278"/>
      <c r="Q7" s="279"/>
      <c r="R7" s="281"/>
      <c r="S7" s="281"/>
      <c r="T7" s="281"/>
      <c r="U7" s="281"/>
      <c r="V7" s="281"/>
      <c r="W7" s="281"/>
      <c r="X7" s="281"/>
      <c r="Y7" s="281"/>
      <c r="Z7" s="281"/>
      <c r="AA7" s="283"/>
    </row>
    <row r="8" spans="2:27" ht="22" customHeight="1" thickBot="1">
      <c r="B8" s="397"/>
      <c r="C8" s="397"/>
      <c r="D8" s="397"/>
      <c r="E8" s="397"/>
      <c r="F8" s="397"/>
      <c r="G8" s="397"/>
      <c r="H8" s="397"/>
      <c r="I8" s="397"/>
      <c r="J8" s="397"/>
      <c r="K8" s="397"/>
      <c r="L8" s="397"/>
      <c r="M8" s="43"/>
      <c r="O8" s="278"/>
      <c r="P8" s="278"/>
      <c r="Q8" s="279"/>
      <c r="R8" s="281"/>
      <c r="S8" s="281"/>
      <c r="T8" s="281"/>
      <c r="U8" s="281"/>
      <c r="V8" s="281"/>
      <c r="W8" s="281"/>
      <c r="X8" s="281"/>
      <c r="Y8" s="281"/>
      <c r="Z8" s="281"/>
      <c r="AA8" s="283"/>
    </row>
    <row r="9" spans="2:27" ht="17" customHeight="1" thickBot="1">
      <c r="B9" s="24"/>
      <c r="C9" s="24"/>
      <c r="D9" s="24"/>
      <c r="E9" s="24"/>
      <c r="F9" s="24"/>
      <c r="G9" s="25"/>
      <c r="H9" s="25"/>
      <c r="I9" s="25"/>
      <c r="J9" s="25"/>
      <c r="K9" s="25"/>
      <c r="L9" s="25"/>
      <c r="M9" s="25"/>
      <c r="O9" s="131"/>
      <c r="R9" s="132"/>
      <c r="S9" s="132"/>
      <c r="T9" s="132"/>
      <c r="U9" s="132"/>
      <c r="V9" s="132"/>
      <c r="W9" s="132"/>
      <c r="X9" s="132"/>
      <c r="Y9" s="132"/>
      <c r="Z9" s="132"/>
      <c r="AA9" s="132"/>
    </row>
    <row r="10" spans="2:27" ht="30" customHeight="1">
      <c r="B10" s="284" t="s">
        <v>49</v>
      </c>
      <c r="C10" s="284"/>
      <c r="D10" s="285" t="s">
        <v>316</v>
      </c>
      <c r="E10" s="285"/>
      <c r="F10" s="285"/>
      <c r="G10" s="285"/>
      <c r="H10" s="285"/>
      <c r="I10" s="285"/>
      <c r="J10" s="285"/>
      <c r="K10" s="285"/>
      <c r="L10" s="285"/>
      <c r="M10" s="45"/>
      <c r="O10" s="320" t="s">
        <v>265</v>
      </c>
      <c r="P10" s="321"/>
      <c r="Q10" s="322"/>
      <c r="R10" s="286"/>
      <c r="S10" s="287"/>
      <c r="T10" s="287"/>
      <c r="U10" s="287"/>
      <c r="V10" s="287"/>
      <c r="W10" s="287"/>
      <c r="X10" s="287"/>
      <c r="Y10" s="287"/>
      <c r="Z10" s="287"/>
      <c r="AA10" s="288"/>
    </row>
    <row r="11" spans="2:27" ht="6" customHeight="1">
      <c r="D11" s="46"/>
      <c r="E11" s="46"/>
      <c r="F11" s="47"/>
      <c r="G11" s="43"/>
      <c r="H11" s="43"/>
      <c r="I11" s="43"/>
      <c r="J11" s="43"/>
      <c r="K11" s="43"/>
      <c r="L11" s="43"/>
      <c r="M11" s="43"/>
      <c r="O11" s="323"/>
      <c r="P11" s="324"/>
      <c r="Q11" s="325"/>
      <c r="R11" s="289"/>
      <c r="S11" s="290"/>
      <c r="T11" s="290"/>
      <c r="U11" s="290"/>
      <c r="V11" s="290"/>
      <c r="W11" s="290"/>
      <c r="X11" s="290"/>
      <c r="Y11" s="290"/>
      <c r="Z11" s="290"/>
      <c r="AA11" s="291"/>
    </row>
    <row r="12" spans="2:27" ht="31" customHeight="1">
      <c r="B12" s="284" t="s">
        <v>51</v>
      </c>
      <c r="C12" s="284"/>
      <c r="D12" s="88" t="s">
        <v>256</v>
      </c>
      <c r="E12" s="97"/>
      <c r="F12" s="317" t="s">
        <v>305</v>
      </c>
      <c r="G12" s="398"/>
      <c r="H12" s="398"/>
      <c r="I12" s="398"/>
      <c r="J12" s="398"/>
      <c r="K12" s="398"/>
      <c r="L12" s="398"/>
      <c r="M12" s="45"/>
      <c r="O12" s="323"/>
      <c r="P12" s="324"/>
      <c r="Q12" s="325"/>
      <c r="R12" s="292"/>
      <c r="S12" s="293"/>
      <c r="T12" s="293"/>
      <c r="U12" s="293"/>
      <c r="V12" s="293"/>
      <c r="W12" s="293"/>
      <c r="X12" s="293"/>
      <c r="Y12" s="293"/>
      <c r="Z12" s="293"/>
      <c r="AA12" s="294"/>
    </row>
    <row r="13" spans="2:27" ht="4" customHeight="1" thickBot="1">
      <c r="B13" s="284"/>
      <c r="C13" s="284"/>
      <c r="D13" s="96"/>
      <c r="E13" s="70"/>
      <c r="F13" s="398"/>
      <c r="G13" s="398"/>
      <c r="H13" s="398"/>
      <c r="I13" s="398"/>
      <c r="J13" s="398"/>
      <c r="K13" s="398"/>
      <c r="L13" s="398"/>
      <c r="M13" s="45"/>
      <c r="O13" s="323"/>
      <c r="P13" s="324"/>
      <c r="Q13" s="325"/>
      <c r="R13" s="289"/>
      <c r="S13" s="290"/>
      <c r="T13" s="290"/>
      <c r="U13" s="290"/>
      <c r="V13" s="290"/>
      <c r="W13" s="290"/>
      <c r="X13" s="290"/>
      <c r="Y13" s="290"/>
      <c r="Z13" s="290"/>
      <c r="AA13" s="291"/>
    </row>
    <row r="14" spans="2:27" ht="5" customHeight="1">
      <c r="B14" s="284"/>
      <c r="C14" s="284"/>
      <c r="D14" s="87"/>
      <c r="E14" s="70"/>
      <c r="F14" s="398"/>
      <c r="G14" s="398"/>
      <c r="H14" s="398"/>
      <c r="I14" s="398"/>
      <c r="J14" s="398"/>
      <c r="K14" s="398"/>
      <c r="L14" s="398"/>
      <c r="M14" s="45"/>
      <c r="O14" s="323"/>
      <c r="P14" s="324"/>
      <c r="Q14" s="325"/>
      <c r="R14" s="292"/>
      <c r="S14" s="293"/>
      <c r="T14" s="293"/>
      <c r="U14" s="293"/>
      <c r="V14" s="293"/>
      <c r="W14" s="293"/>
      <c r="X14" s="293"/>
      <c r="Y14" s="293"/>
      <c r="Z14" s="293"/>
      <c r="AA14" s="294"/>
    </row>
    <row r="15" spans="2:27" ht="31" customHeight="1" thickBot="1">
      <c r="B15" s="79"/>
      <c r="C15" s="79"/>
      <c r="D15" s="194" t="s">
        <v>244</v>
      </c>
      <c r="F15" s="317" t="s">
        <v>306</v>
      </c>
      <c r="G15" s="317"/>
      <c r="H15" s="317"/>
      <c r="I15" s="317"/>
      <c r="J15" s="317"/>
      <c r="K15" s="317"/>
      <c r="L15" s="317"/>
      <c r="M15" s="45"/>
      <c r="O15" s="323"/>
      <c r="P15" s="324"/>
      <c r="Q15" s="325"/>
      <c r="R15" s="289"/>
      <c r="S15" s="290"/>
      <c r="T15" s="290"/>
      <c r="U15" s="290"/>
      <c r="V15" s="290"/>
      <c r="W15" s="290"/>
      <c r="X15" s="290"/>
      <c r="Y15" s="290"/>
      <c r="Z15" s="290"/>
      <c r="AA15" s="291"/>
    </row>
    <row r="16" spans="2:27" ht="35" customHeight="1">
      <c r="D16" s="87"/>
      <c r="E16" s="70"/>
      <c r="F16" s="317"/>
      <c r="G16" s="317"/>
      <c r="H16" s="317"/>
      <c r="I16" s="317"/>
      <c r="J16" s="317"/>
      <c r="K16" s="317"/>
      <c r="L16" s="317"/>
      <c r="M16" s="48"/>
      <c r="O16" s="323"/>
      <c r="P16" s="324"/>
      <c r="Q16" s="325"/>
      <c r="R16" s="315"/>
      <c r="S16" s="316"/>
      <c r="T16" s="316"/>
      <c r="U16" s="316"/>
      <c r="V16" s="316"/>
      <c r="W16" s="316"/>
      <c r="X16" s="316"/>
      <c r="Y16" s="316"/>
      <c r="Z16" s="316"/>
      <c r="AA16" s="316"/>
    </row>
    <row r="17" spans="2:44" ht="35" customHeight="1" thickBot="1">
      <c r="D17" s="88" t="s">
        <v>243</v>
      </c>
      <c r="E17" s="95"/>
      <c r="F17" s="317" t="s">
        <v>307</v>
      </c>
      <c r="G17" s="317"/>
      <c r="H17" s="317"/>
      <c r="I17" s="317"/>
      <c r="J17" s="317"/>
      <c r="K17" s="317"/>
      <c r="L17" s="317"/>
      <c r="M17" s="49"/>
      <c r="O17" s="323"/>
      <c r="P17" s="324"/>
      <c r="Q17" s="325"/>
      <c r="R17" s="315"/>
      <c r="S17" s="316"/>
      <c r="T17" s="316"/>
      <c r="U17" s="316"/>
      <c r="V17" s="316"/>
      <c r="W17" s="316"/>
      <c r="X17" s="316"/>
      <c r="Y17" s="316"/>
      <c r="Z17" s="316"/>
      <c r="AA17" s="316"/>
    </row>
    <row r="18" spans="2:44" ht="35" customHeight="1" thickBot="1">
      <c r="D18" s="87"/>
      <c r="E18" s="70"/>
      <c r="F18" s="317"/>
      <c r="G18" s="317"/>
      <c r="H18" s="317"/>
      <c r="I18" s="317"/>
      <c r="J18" s="317"/>
      <c r="K18" s="317"/>
      <c r="L18" s="317"/>
      <c r="M18" s="49"/>
      <c r="O18" s="326"/>
      <c r="P18" s="327"/>
      <c r="Q18" s="328"/>
      <c r="R18" s="318"/>
      <c r="S18" s="319"/>
      <c r="T18" s="319"/>
      <c r="U18" s="319"/>
      <c r="V18" s="319"/>
      <c r="W18" s="319"/>
      <c r="X18" s="319"/>
      <c r="Y18" s="319"/>
      <c r="Z18" s="319"/>
      <c r="AA18" s="319"/>
    </row>
    <row r="19" spans="2:44" ht="24" customHeight="1">
      <c r="D19" s="70"/>
      <c r="E19" s="70"/>
      <c r="F19" s="70"/>
      <c r="G19" s="70"/>
      <c r="H19" s="70"/>
      <c r="I19" s="70"/>
      <c r="J19" s="70"/>
      <c r="K19" s="70"/>
      <c r="L19" s="70"/>
      <c r="M19" s="49"/>
    </row>
    <row r="20" spans="2:44" ht="24" customHeight="1">
      <c r="M20" s="49"/>
    </row>
    <row r="21" spans="2:44" ht="24" customHeight="1" thickBot="1">
      <c r="B21" s="301" t="s">
        <v>50</v>
      </c>
      <c r="C21" s="302"/>
      <c r="D21" s="302"/>
      <c r="E21" s="302"/>
      <c r="F21" s="302"/>
      <c r="G21" s="302"/>
      <c r="H21" s="302"/>
      <c r="I21" s="302"/>
      <c r="J21" s="302"/>
      <c r="K21" s="302"/>
      <c r="L21" s="302"/>
      <c r="M21" s="49"/>
    </row>
    <row r="22" spans="2:44" ht="40" customHeight="1" thickBot="1">
      <c r="B22" s="411" t="s">
        <v>3</v>
      </c>
      <c r="C22" s="412"/>
      <c r="D22" s="303" t="s">
        <v>288</v>
      </c>
      <c r="E22" s="304"/>
      <c r="F22" s="304"/>
      <c r="G22" s="304"/>
      <c r="H22" s="304"/>
      <c r="I22" s="304"/>
      <c r="J22" s="304"/>
      <c r="K22" s="304"/>
      <c r="L22" s="305"/>
      <c r="M22" s="49"/>
      <c r="O22" s="312" t="s">
        <v>244</v>
      </c>
      <c r="P22" s="313"/>
      <c r="Q22" s="313"/>
      <c r="R22" s="313"/>
      <c r="S22" s="313"/>
      <c r="T22" s="313"/>
      <c r="U22" s="313"/>
      <c r="V22" s="313"/>
      <c r="W22" s="313"/>
      <c r="X22" s="313"/>
      <c r="Y22" s="313"/>
      <c r="Z22" s="313"/>
      <c r="AA22" s="314"/>
      <c r="AF22" s="389" t="s">
        <v>243</v>
      </c>
      <c r="AG22" s="390"/>
      <c r="AH22" s="390"/>
      <c r="AI22" s="390"/>
      <c r="AJ22" s="390"/>
      <c r="AK22" s="390"/>
      <c r="AL22" s="390"/>
      <c r="AM22" s="390"/>
      <c r="AN22" s="390"/>
      <c r="AO22" s="390"/>
      <c r="AP22" s="390"/>
      <c r="AQ22" s="390"/>
      <c r="AR22" s="391"/>
    </row>
    <row r="23" spans="2:44" ht="25" customHeight="1" thickBot="1">
      <c r="B23" s="413"/>
      <c r="C23" s="414"/>
      <c r="D23" s="304"/>
      <c r="E23" s="304"/>
      <c r="F23" s="304"/>
      <c r="G23" s="304"/>
      <c r="H23" s="304"/>
      <c r="I23" s="304"/>
      <c r="J23" s="304"/>
      <c r="K23" s="304"/>
      <c r="L23" s="305"/>
      <c r="M23" s="49"/>
    </row>
    <row r="24" spans="2:44" ht="50" customHeight="1" thickBot="1">
      <c r="B24" s="415" t="s">
        <v>4</v>
      </c>
      <c r="C24" s="416"/>
      <c r="D24" s="306" t="s">
        <v>317</v>
      </c>
      <c r="E24" s="306"/>
      <c r="F24" s="306"/>
      <c r="G24" s="306"/>
      <c r="H24" s="306"/>
      <c r="I24" s="306"/>
      <c r="J24" s="306"/>
      <c r="K24" s="306"/>
      <c r="L24" s="307"/>
      <c r="M24" s="49"/>
      <c r="O24" s="345" t="s">
        <v>245</v>
      </c>
      <c r="P24" s="345"/>
      <c r="Q24" s="346"/>
      <c r="R24" s="349" t="str">
        <f>IF(R5="","",R5)</f>
        <v/>
      </c>
      <c r="S24" s="349"/>
      <c r="T24" s="349"/>
      <c r="U24" s="349"/>
      <c r="V24" s="349"/>
      <c r="W24" s="349"/>
      <c r="X24" s="349"/>
      <c r="Y24" s="349"/>
      <c r="Z24" s="349"/>
      <c r="AA24" s="350"/>
      <c r="AF24" s="329" t="s">
        <v>246</v>
      </c>
      <c r="AG24" s="330"/>
      <c r="AH24" s="330"/>
      <c r="AI24" s="333" t="str">
        <f>IF(R10="","",R10)</f>
        <v/>
      </c>
      <c r="AJ24" s="333"/>
      <c r="AK24" s="333"/>
      <c r="AL24" s="333"/>
      <c r="AM24" s="333"/>
      <c r="AN24" s="333"/>
      <c r="AO24" s="333"/>
      <c r="AP24" s="333"/>
      <c r="AQ24" s="333"/>
      <c r="AR24" s="334"/>
    </row>
    <row r="25" spans="2:44" ht="25" customHeight="1">
      <c r="B25" s="413"/>
      <c r="C25" s="414"/>
      <c r="D25" s="308"/>
      <c r="E25" s="308"/>
      <c r="F25" s="308"/>
      <c r="G25" s="308"/>
      <c r="H25" s="308"/>
      <c r="I25" s="308"/>
      <c r="J25" s="308"/>
      <c r="K25" s="308"/>
      <c r="L25" s="309"/>
      <c r="M25" s="49"/>
      <c r="O25" s="347"/>
      <c r="P25" s="347"/>
      <c r="Q25" s="348"/>
      <c r="R25" s="351"/>
      <c r="S25" s="351"/>
      <c r="T25" s="351"/>
      <c r="U25" s="351"/>
      <c r="V25" s="351"/>
      <c r="W25" s="351"/>
      <c r="X25" s="351"/>
      <c r="Y25" s="351"/>
      <c r="Z25" s="351"/>
      <c r="AA25" s="352"/>
      <c r="AF25" s="331"/>
      <c r="AG25" s="332"/>
      <c r="AH25" s="332"/>
      <c r="AI25" s="335"/>
      <c r="AJ25" s="335"/>
      <c r="AK25" s="335"/>
      <c r="AL25" s="335"/>
      <c r="AM25" s="335"/>
      <c r="AN25" s="335"/>
      <c r="AO25" s="335"/>
      <c r="AP25" s="335"/>
      <c r="AQ25" s="335"/>
      <c r="AR25" s="336"/>
    </row>
    <row r="26" spans="2:44" ht="50" customHeight="1" thickBot="1">
      <c r="B26" s="109" t="s">
        <v>5</v>
      </c>
      <c r="C26" s="110"/>
      <c r="D26" s="310" t="s">
        <v>328</v>
      </c>
      <c r="E26" s="310"/>
      <c r="F26" s="310"/>
      <c r="G26" s="310"/>
      <c r="H26" s="310"/>
      <c r="I26" s="310"/>
      <c r="J26" s="310"/>
      <c r="K26" s="310"/>
      <c r="L26" s="311"/>
      <c r="M26" s="49"/>
      <c r="O26" s="295" t="s">
        <v>69</v>
      </c>
      <c r="P26" s="295"/>
      <c r="Q26" s="296"/>
      <c r="R26" s="337"/>
      <c r="S26" s="337"/>
      <c r="T26" s="337"/>
      <c r="U26" s="337"/>
      <c r="V26" s="337"/>
      <c r="W26" s="337"/>
      <c r="X26" s="337"/>
      <c r="Y26" s="337"/>
      <c r="Z26" s="337"/>
      <c r="AA26" s="338"/>
      <c r="AF26" s="339" t="s">
        <v>69</v>
      </c>
      <c r="AG26" s="340"/>
      <c r="AH26" s="340"/>
      <c r="AI26" s="341"/>
      <c r="AJ26" s="341"/>
      <c r="AK26" s="341"/>
      <c r="AL26" s="341"/>
      <c r="AM26" s="341"/>
      <c r="AN26" s="341"/>
      <c r="AO26" s="341"/>
      <c r="AP26" s="341"/>
      <c r="AQ26" s="341"/>
      <c r="AR26" s="342"/>
    </row>
    <row r="27" spans="2:44" ht="52" customHeight="1">
      <c r="B27" s="405" t="s">
        <v>6</v>
      </c>
      <c r="C27" s="406"/>
      <c r="D27" s="306" t="s">
        <v>325</v>
      </c>
      <c r="E27" s="306"/>
      <c r="F27" s="306"/>
      <c r="G27" s="306"/>
      <c r="H27" s="306"/>
      <c r="I27" s="306"/>
      <c r="J27" s="306"/>
      <c r="K27" s="306"/>
      <c r="L27" s="307"/>
      <c r="M27" s="49"/>
      <c r="O27" s="297"/>
      <c r="P27" s="297"/>
      <c r="Q27" s="298"/>
      <c r="R27" s="337"/>
      <c r="S27" s="337"/>
      <c r="T27" s="337"/>
      <c r="U27" s="337"/>
      <c r="V27" s="337"/>
      <c r="W27" s="337"/>
      <c r="X27" s="337"/>
      <c r="Y27" s="337"/>
      <c r="Z27" s="337"/>
      <c r="AA27" s="338"/>
      <c r="AF27" s="339"/>
      <c r="AG27" s="340"/>
      <c r="AH27" s="340"/>
      <c r="AI27" s="341"/>
      <c r="AJ27" s="341"/>
      <c r="AK27" s="341"/>
      <c r="AL27" s="341"/>
      <c r="AM27" s="341"/>
      <c r="AN27" s="341"/>
      <c r="AO27" s="341"/>
      <c r="AP27" s="341"/>
      <c r="AQ27" s="341"/>
      <c r="AR27" s="342"/>
    </row>
    <row r="28" spans="2:44" ht="38" customHeight="1" thickBot="1">
      <c r="B28" s="417"/>
      <c r="C28" s="414"/>
      <c r="D28" s="308"/>
      <c r="E28" s="308"/>
      <c r="F28" s="308"/>
      <c r="G28" s="308"/>
      <c r="H28" s="308"/>
      <c r="I28" s="308"/>
      <c r="J28" s="308"/>
      <c r="K28" s="308"/>
      <c r="L28" s="309"/>
      <c r="M28" s="43"/>
      <c r="O28" s="295" t="s">
        <v>235</v>
      </c>
      <c r="P28" s="295"/>
      <c r="Q28" s="296"/>
      <c r="R28" s="299"/>
      <c r="S28" s="300"/>
      <c r="T28" s="300"/>
      <c r="U28" s="300"/>
      <c r="V28" s="300"/>
      <c r="W28" s="300"/>
      <c r="X28" s="300"/>
      <c r="Y28" s="300"/>
      <c r="Z28" s="300"/>
      <c r="AA28" s="353"/>
      <c r="AF28" s="339" t="s">
        <v>235</v>
      </c>
      <c r="AG28" s="340"/>
      <c r="AH28" s="340"/>
      <c r="AI28" s="343"/>
      <c r="AJ28" s="343"/>
      <c r="AK28" s="343"/>
      <c r="AL28" s="343"/>
      <c r="AM28" s="343"/>
      <c r="AN28" s="343"/>
      <c r="AO28" s="343"/>
      <c r="AP28" s="343"/>
      <c r="AQ28" s="343"/>
      <c r="AR28" s="344"/>
    </row>
    <row r="29" spans="2:44" ht="50" customHeight="1">
      <c r="B29" s="401" t="s">
        <v>7</v>
      </c>
      <c r="C29" s="402"/>
      <c r="D29" s="308" t="s">
        <v>289</v>
      </c>
      <c r="E29" s="308"/>
      <c r="F29" s="308"/>
      <c r="G29" s="308"/>
      <c r="H29" s="308"/>
      <c r="I29" s="308"/>
      <c r="J29" s="308"/>
      <c r="K29" s="308"/>
      <c r="L29" s="309"/>
      <c r="M29" s="133"/>
      <c r="O29" s="297"/>
      <c r="P29" s="297"/>
      <c r="Q29" s="298"/>
      <c r="R29" s="299"/>
      <c r="S29" s="300"/>
      <c r="T29" s="300"/>
      <c r="U29" s="300"/>
      <c r="V29" s="300"/>
      <c r="W29" s="300"/>
      <c r="X29" s="300"/>
      <c r="Y29" s="300"/>
      <c r="Z29" s="300"/>
      <c r="AA29" s="353"/>
      <c r="AF29" s="339"/>
      <c r="AG29" s="340"/>
      <c r="AH29" s="340"/>
      <c r="AI29" s="343"/>
      <c r="AJ29" s="343"/>
      <c r="AK29" s="343"/>
      <c r="AL29" s="343"/>
      <c r="AM29" s="343"/>
      <c r="AN29" s="343"/>
      <c r="AO29" s="343"/>
      <c r="AP29" s="343"/>
      <c r="AQ29" s="343"/>
      <c r="AR29" s="344"/>
    </row>
    <row r="30" spans="2:44" ht="50" customHeight="1" thickBot="1">
      <c r="B30" s="403" t="s">
        <v>8</v>
      </c>
      <c r="C30" s="404"/>
      <c r="D30" s="308" t="s">
        <v>290</v>
      </c>
      <c r="E30" s="308"/>
      <c r="F30" s="308"/>
      <c r="G30" s="308"/>
      <c r="H30" s="308"/>
      <c r="I30" s="308"/>
      <c r="J30" s="308"/>
      <c r="K30" s="308"/>
      <c r="L30" s="309"/>
      <c r="M30" s="133"/>
      <c r="O30" s="295" t="s">
        <v>70</v>
      </c>
      <c r="P30" s="295"/>
      <c r="Q30" s="296"/>
      <c r="R30" s="135"/>
      <c r="S30" s="136"/>
      <c r="T30" s="136"/>
      <c r="U30" s="136"/>
      <c r="V30" s="136"/>
      <c r="W30" s="136"/>
      <c r="X30" s="136"/>
      <c r="Y30" s="137"/>
      <c r="Z30" s="136"/>
      <c r="AA30" s="153"/>
      <c r="AF30" s="339" t="s">
        <v>70</v>
      </c>
      <c r="AG30" s="340"/>
      <c r="AH30" s="340"/>
      <c r="AI30" s="114"/>
      <c r="AJ30" s="114"/>
      <c r="AK30" s="114"/>
      <c r="AL30" s="114"/>
      <c r="AM30" s="114"/>
      <c r="AN30" s="114"/>
      <c r="AO30" s="114"/>
      <c r="AP30" s="114"/>
      <c r="AQ30" s="114"/>
      <c r="AR30" s="168"/>
    </row>
    <row r="31" spans="2:44" ht="50" customHeight="1" thickBot="1">
      <c r="B31" s="399" t="s">
        <v>237</v>
      </c>
      <c r="C31" s="400"/>
      <c r="D31" s="308" t="s">
        <v>294</v>
      </c>
      <c r="E31" s="308"/>
      <c r="F31" s="308"/>
      <c r="G31" s="308"/>
      <c r="H31" s="308"/>
      <c r="I31" s="308"/>
      <c r="J31" s="308"/>
      <c r="K31" s="308"/>
      <c r="L31" s="309"/>
      <c r="O31" s="365"/>
      <c r="P31" s="365"/>
      <c r="Q31" s="366"/>
      <c r="R31" s="138"/>
      <c r="S31" s="139"/>
      <c r="T31" s="139"/>
      <c r="U31" s="139"/>
      <c r="V31" s="140"/>
      <c r="W31" s="139"/>
      <c r="X31" s="140"/>
      <c r="Y31" s="141"/>
      <c r="Z31" s="140"/>
      <c r="AA31" s="154"/>
      <c r="AF31" s="339"/>
      <c r="AG31" s="340"/>
      <c r="AH31" s="340"/>
      <c r="AI31" s="114"/>
      <c r="AJ31" s="114"/>
      <c r="AK31" s="114"/>
      <c r="AL31" s="114"/>
      <c r="AM31" s="114"/>
      <c r="AN31" s="114"/>
      <c r="AO31" s="114"/>
      <c r="AP31" s="114"/>
      <c r="AQ31" s="114"/>
      <c r="AR31" s="168"/>
    </row>
    <row r="32" spans="2:44" ht="50" customHeight="1" thickBot="1">
      <c r="B32" s="399" t="s">
        <v>238</v>
      </c>
      <c r="C32" s="400"/>
      <c r="D32" s="409" t="s">
        <v>276</v>
      </c>
      <c r="E32" s="409"/>
      <c r="F32" s="409"/>
      <c r="G32" s="409"/>
      <c r="H32" s="409"/>
      <c r="I32" s="409"/>
      <c r="J32" s="409"/>
      <c r="K32" s="409"/>
      <c r="L32" s="410"/>
      <c r="O32" s="365"/>
      <c r="P32" s="365"/>
      <c r="Q32" s="366"/>
      <c r="R32" s="138"/>
      <c r="S32" s="139"/>
      <c r="T32" s="139"/>
      <c r="U32" s="139"/>
      <c r="V32" s="140"/>
      <c r="W32" s="139"/>
      <c r="X32" s="140"/>
      <c r="Y32" s="141"/>
      <c r="Z32" s="140"/>
      <c r="AA32" s="154"/>
      <c r="AF32" s="339"/>
      <c r="AG32" s="340"/>
      <c r="AH32" s="340"/>
      <c r="AI32" s="114"/>
      <c r="AJ32" s="114"/>
      <c r="AK32" s="114"/>
      <c r="AL32" s="114"/>
      <c r="AM32" s="114"/>
      <c r="AN32" s="114"/>
      <c r="AO32" s="114"/>
      <c r="AP32" s="114"/>
      <c r="AQ32" s="114"/>
      <c r="AR32" s="168"/>
    </row>
    <row r="33" spans="2:44" ht="50" customHeight="1" thickBot="1">
      <c r="B33" s="405" t="s">
        <v>239</v>
      </c>
      <c r="C33" s="406"/>
      <c r="D33" s="306" t="s">
        <v>326</v>
      </c>
      <c r="E33" s="306"/>
      <c r="F33" s="306"/>
      <c r="G33" s="306"/>
      <c r="H33" s="306"/>
      <c r="I33" s="306"/>
      <c r="J33" s="306"/>
      <c r="K33" s="306"/>
      <c r="L33" s="307"/>
      <c r="O33" s="365"/>
      <c r="P33" s="365"/>
      <c r="Q33" s="366"/>
      <c r="R33" s="155"/>
      <c r="S33" s="156"/>
      <c r="T33" s="156"/>
      <c r="U33" s="156"/>
      <c r="V33" s="156"/>
      <c r="W33" s="156"/>
      <c r="X33" s="156"/>
      <c r="Y33" s="157"/>
      <c r="Z33" s="156"/>
      <c r="AA33" s="158"/>
      <c r="AF33" s="296"/>
      <c r="AG33" s="364"/>
      <c r="AH33" s="364"/>
      <c r="AI33" s="179"/>
      <c r="AJ33" s="179"/>
      <c r="AK33" s="179"/>
      <c r="AL33" s="179"/>
      <c r="AM33" s="179"/>
      <c r="AN33" s="179"/>
      <c r="AO33" s="179"/>
      <c r="AP33" s="179"/>
      <c r="AQ33" s="179"/>
      <c r="AR33" s="180"/>
    </row>
    <row r="34" spans="2:44" ht="14" customHeight="1">
      <c r="B34" s="407"/>
      <c r="C34" s="408"/>
      <c r="D34" s="308"/>
      <c r="E34" s="308"/>
      <c r="F34" s="308"/>
      <c r="G34" s="308"/>
      <c r="H34" s="308"/>
      <c r="I34" s="308"/>
      <c r="J34" s="308"/>
      <c r="K34" s="308"/>
      <c r="L34" s="309"/>
    </row>
    <row r="35" spans="2:44" ht="25" customHeight="1">
      <c r="B35" s="405" t="s">
        <v>240</v>
      </c>
      <c r="C35" s="406"/>
      <c r="D35" s="303" t="s">
        <v>293</v>
      </c>
      <c r="E35" s="303"/>
      <c r="F35" s="303"/>
      <c r="G35" s="303"/>
      <c r="H35" s="303"/>
      <c r="I35" s="303"/>
      <c r="J35" s="303"/>
      <c r="K35" s="303"/>
      <c r="L35" s="393"/>
    </row>
    <row r="36" spans="2:44" ht="25" customHeight="1">
      <c r="B36" s="407"/>
      <c r="C36" s="408"/>
      <c r="D36" s="308"/>
      <c r="E36" s="308"/>
      <c r="F36" s="308"/>
      <c r="G36" s="308"/>
      <c r="H36" s="308"/>
      <c r="I36" s="308"/>
      <c r="J36" s="308"/>
      <c r="K36" s="308"/>
      <c r="L36" s="309"/>
    </row>
    <row r="37" spans="2:44" ht="21" customHeight="1" thickBot="1">
      <c r="B37" s="405" t="s">
        <v>247</v>
      </c>
      <c r="C37" s="406"/>
      <c r="D37" s="303" t="s">
        <v>292</v>
      </c>
      <c r="E37" s="303"/>
      <c r="F37" s="303"/>
      <c r="G37" s="303"/>
      <c r="H37" s="303"/>
      <c r="I37" s="303"/>
      <c r="J37" s="303"/>
      <c r="K37" s="303"/>
      <c r="L37" s="393"/>
    </row>
    <row r="38" spans="2:44" ht="25" customHeight="1">
      <c r="B38" s="407"/>
      <c r="C38" s="408"/>
      <c r="D38" s="308"/>
      <c r="E38" s="308"/>
      <c r="F38" s="308"/>
      <c r="G38" s="308"/>
      <c r="H38" s="308"/>
      <c r="I38" s="308"/>
      <c r="J38" s="308"/>
      <c r="K38" s="308"/>
      <c r="L38" s="309"/>
      <c r="O38" s="354" t="s">
        <v>245</v>
      </c>
      <c r="P38" s="355"/>
      <c r="Q38" s="355"/>
      <c r="R38" s="358" t="str">
        <f>IF(S5="","",S5)</f>
        <v/>
      </c>
      <c r="S38" s="358"/>
      <c r="T38" s="358"/>
      <c r="U38" s="358"/>
      <c r="V38" s="358"/>
      <c r="W38" s="358"/>
      <c r="X38" s="358"/>
      <c r="Y38" s="358"/>
      <c r="Z38" s="358"/>
      <c r="AA38" s="359"/>
      <c r="AF38" s="329" t="s">
        <v>246</v>
      </c>
      <c r="AG38" s="330"/>
      <c r="AH38" s="330"/>
      <c r="AI38" s="333" t="str">
        <f>IF(R12="","",R12)</f>
        <v/>
      </c>
      <c r="AJ38" s="333"/>
      <c r="AK38" s="333"/>
      <c r="AL38" s="333"/>
      <c r="AM38" s="333"/>
      <c r="AN38" s="333"/>
      <c r="AO38" s="333"/>
      <c r="AP38" s="333"/>
      <c r="AQ38" s="333"/>
      <c r="AR38" s="334"/>
    </row>
    <row r="39" spans="2:44" ht="50" customHeight="1">
      <c r="B39" s="399" t="s">
        <v>248</v>
      </c>
      <c r="C39" s="400"/>
      <c r="D39" s="303" t="s">
        <v>291</v>
      </c>
      <c r="E39" s="303"/>
      <c r="F39" s="303"/>
      <c r="G39" s="303"/>
      <c r="H39" s="303"/>
      <c r="I39" s="303"/>
      <c r="J39" s="303"/>
      <c r="K39" s="303"/>
      <c r="L39" s="393"/>
      <c r="O39" s="356"/>
      <c r="P39" s="357"/>
      <c r="Q39" s="357"/>
      <c r="R39" s="360"/>
      <c r="S39" s="360"/>
      <c r="T39" s="360"/>
      <c r="U39" s="360"/>
      <c r="V39" s="360"/>
      <c r="W39" s="360"/>
      <c r="X39" s="360"/>
      <c r="Y39" s="360"/>
      <c r="Z39" s="360"/>
      <c r="AA39" s="361"/>
      <c r="AF39" s="331"/>
      <c r="AG39" s="332"/>
      <c r="AH39" s="332"/>
      <c r="AI39" s="335"/>
      <c r="AJ39" s="335"/>
      <c r="AK39" s="335"/>
      <c r="AL39" s="335"/>
      <c r="AM39" s="335"/>
      <c r="AN39" s="335"/>
      <c r="AO39" s="335"/>
      <c r="AP39" s="335"/>
      <c r="AQ39" s="335"/>
      <c r="AR39" s="336"/>
    </row>
    <row r="40" spans="2:44" ht="50" customHeight="1" thickBot="1">
      <c r="B40" s="272" t="s">
        <v>249</v>
      </c>
      <c r="C40" s="273"/>
      <c r="D40" s="394" t="s">
        <v>277</v>
      </c>
      <c r="E40" s="394"/>
      <c r="F40" s="394"/>
      <c r="G40" s="394"/>
      <c r="H40" s="394"/>
      <c r="I40" s="394"/>
      <c r="J40" s="394"/>
      <c r="K40" s="394"/>
      <c r="L40" s="395"/>
      <c r="M40" s="134"/>
      <c r="O40" s="362" t="s">
        <v>69</v>
      </c>
      <c r="P40" s="363"/>
      <c r="Q40" s="363"/>
      <c r="R40" s="341"/>
      <c r="S40" s="341"/>
      <c r="T40" s="341"/>
      <c r="U40" s="341"/>
      <c r="V40" s="341"/>
      <c r="W40" s="341"/>
      <c r="X40" s="341"/>
      <c r="Y40" s="341"/>
      <c r="Z40" s="341"/>
      <c r="AA40" s="342"/>
      <c r="AF40" s="339" t="s">
        <v>69</v>
      </c>
      <c r="AG40" s="340"/>
      <c r="AH40" s="340"/>
      <c r="AI40" s="341"/>
      <c r="AJ40" s="341"/>
      <c r="AK40" s="341"/>
      <c r="AL40" s="341"/>
      <c r="AM40" s="341"/>
      <c r="AN40" s="341"/>
      <c r="AO40" s="341"/>
      <c r="AP40" s="341"/>
      <c r="AQ40" s="341"/>
      <c r="AR40" s="342"/>
    </row>
    <row r="41" spans="2:44" ht="50" customHeight="1">
      <c r="B41" s="75"/>
      <c r="O41" s="362"/>
      <c r="P41" s="363"/>
      <c r="Q41" s="363"/>
      <c r="R41" s="341"/>
      <c r="S41" s="341"/>
      <c r="T41" s="341"/>
      <c r="U41" s="341"/>
      <c r="V41" s="341"/>
      <c r="W41" s="341"/>
      <c r="X41" s="341"/>
      <c r="Y41" s="341"/>
      <c r="Z41" s="341"/>
      <c r="AA41" s="342"/>
      <c r="AF41" s="339"/>
      <c r="AG41" s="340"/>
      <c r="AH41" s="340"/>
      <c r="AI41" s="341"/>
      <c r="AJ41" s="341"/>
      <c r="AK41" s="341"/>
      <c r="AL41" s="341"/>
      <c r="AM41" s="341"/>
      <c r="AN41" s="341"/>
      <c r="AO41" s="341"/>
      <c r="AP41" s="341"/>
      <c r="AQ41" s="341"/>
      <c r="AR41" s="342"/>
    </row>
    <row r="42" spans="2:44" ht="25" customHeight="1">
      <c r="O42" s="362" t="s">
        <v>235</v>
      </c>
      <c r="P42" s="363"/>
      <c r="Q42" s="363"/>
      <c r="R42" s="377"/>
      <c r="S42" s="371"/>
      <c r="T42" s="371"/>
      <c r="U42" s="371"/>
      <c r="V42" s="371"/>
      <c r="W42" s="371"/>
      <c r="X42" s="373"/>
      <c r="Y42" s="371"/>
      <c r="Z42" s="371"/>
      <c r="AA42" s="375"/>
      <c r="AF42" s="339" t="s">
        <v>235</v>
      </c>
      <c r="AG42" s="340"/>
      <c r="AH42" s="340"/>
      <c r="AI42" s="343"/>
      <c r="AJ42" s="343"/>
      <c r="AK42" s="343"/>
      <c r="AL42" s="343"/>
      <c r="AM42" s="343"/>
      <c r="AN42" s="343"/>
      <c r="AO42" s="343"/>
      <c r="AP42" s="343"/>
      <c r="AQ42" s="343"/>
      <c r="AR42" s="344"/>
    </row>
    <row r="43" spans="2:44" ht="50" customHeight="1">
      <c r="O43" s="362"/>
      <c r="P43" s="363"/>
      <c r="Q43" s="363"/>
      <c r="R43" s="378"/>
      <c r="S43" s="372"/>
      <c r="T43" s="372"/>
      <c r="U43" s="372"/>
      <c r="V43" s="372"/>
      <c r="W43" s="372"/>
      <c r="X43" s="374"/>
      <c r="Y43" s="372"/>
      <c r="Z43" s="372"/>
      <c r="AA43" s="376"/>
      <c r="AF43" s="339"/>
      <c r="AG43" s="340"/>
      <c r="AH43" s="340"/>
      <c r="AI43" s="343"/>
      <c r="AJ43" s="343"/>
      <c r="AK43" s="343"/>
      <c r="AL43" s="343"/>
      <c r="AM43" s="343"/>
      <c r="AN43" s="343"/>
      <c r="AO43" s="343"/>
      <c r="AP43" s="343"/>
      <c r="AQ43" s="343"/>
      <c r="AR43" s="344"/>
    </row>
    <row r="44" spans="2:44" ht="50" customHeight="1">
      <c r="O44" s="362" t="s">
        <v>70</v>
      </c>
      <c r="P44" s="363"/>
      <c r="Q44" s="367"/>
      <c r="R44" s="127"/>
      <c r="S44" s="129"/>
      <c r="T44" s="129"/>
      <c r="U44" s="129"/>
      <c r="V44" s="129"/>
      <c r="W44" s="129"/>
      <c r="X44" s="129"/>
      <c r="Y44" s="129"/>
      <c r="Z44" s="129"/>
      <c r="AA44" s="159"/>
      <c r="AF44" s="339" t="s">
        <v>70</v>
      </c>
      <c r="AG44" s="340"/>
      <c r="AH44" s="340"/>
      <c r="AI44" s="114"/>
      <c r="AJ44" s="114"/>
      <c r="AK44" s="114"/>
      <c r="AL44" s="114"/>
      <c r="AM44" s="114"/>
      <c r="AN44" s="114"/>
      <c r="AO44" s="114"/>
      <c r="AP44" s="114"/>
      <c r="AQ44" s="114"/>
      <c r="AR44" s="168"/>
    </row>
    <row r="45" spans="2:44" ht="50" customHeight="1">
      <c r="O45" s="362"/>
      <c r="P45" s="363"/>
      <c r="Q45" s="367"/>
      <c r="R45" s="128"/>
      <c r="S45" s="130"/>
      <c r="T45" s="130"/>
      <c r="U45" s="130"/>
      <c r="V45" s="130"/>
      <c r="W45" s="130"/>
      <c r="X45" s="130"/>
      <c r="Y45" s="130"/>
      <c r="Z45" s="130"/>
      <c r="AA45" s="160"/>
      <c r="AF45" s="339"/>
      <c r="AG45" s="340"/>
      <c r="AH45" s="340"/>
      <c r="AI45" s="114"/>
      <c r="AJ45" s="114"/>
      <c r="AK45" s="114"/>
      <c r="AL45" s="114"/>
      <c r="AM45" s="114"/>
      <c r="AN45" s="114"/>
      <c r="AO45" s="114"/>
      <c r="AP45" s="114"/>
      <c r="AQ45" s="114"/>
      <c r="AR45" s="168"/>
    </row>
    <row r="46" spans="2:44" ht="50" customHeight="1">
      <c r="O46" s="362"/>
      <c r="P46" s="363"/>
      <c r="Q46" s="367"/>
      <c r="R46" s="128"/>
      <c r="S46" s="130"/>
      <c r="T46" s="130"/>
      <c r="U46" s="130"/>
      <c r="V46" s="130"/>
      <c r="W46" s="130"/>
      <c r="X46" s="130"/>
      <c r="Y46" s="130"/>
      <c r="Z46" s="130"/>
      <c r="AA46" s="160"/>
      <c r="AF46" s="339"/>
      <c r="AG46" s="340"/>
      <c r="AH46" s="340"/>
      <c r="AI46" s="114"/>
      <c r="AJ46" s="114"/>
      <c r="AK46" s="114"/>
      <c r="AL46" s="114"/>
      <c r="AM46" s="114"/>
      <c r="AN46" s="114"/>
      <c r="AO46" s="114"/>
      <c r="AP46" s="114"/>
      <c r="AQ46" s="114"/>
      <c r="AR46" s="168"/>
    </row>
    <row r="47" spans="2:44" ht="50" customHeight="1" thickBot="1">
      <c r="O47" s="368"/>
      <c r="P47" s="369"/>
      <c r="Q47" s="370"/>
      <c r="R47" s="161"/>
      <c r="S47" s="162"/>
      <c r="T47" s="162"/>
      <c r="U47" s="162"/>
      <c r="V47" s="162"/>
      <c r="W47" s="162"/>
      <c r="X47" s="162"/>
      <c r="Y47" s="162"/>
      <c r="Z47" s="162"/>
      <c r="AA47" s="163"/>
      <c r="AF47" s="296"/>
      <c r="AG47" s="364"/>
      <c r="AH47" s="364"/>
      <c r="AI47" s="179"/>
      <c r="AJ47" s="179"/>
      <c r="AK47" s="179"/>
      <c r="AL47" s="179"/>
      <c r="AM47" s="179"/>
      <c r="AN47" s="179"/>
      <c r="AO47" s="179"/>
      <c r="AP47" s="179"/>
      <c r="AQ47" s="179"/>
      <c r="AR47" s="180"/>
    </row>
    <row r="48" spans="2:44" ht="25" customHeight="1"/>
    <row r="49" spans="15:44" ht="25" customHeight="1"/>
    <row r="50" spans="15:44" ht="25" customHeight="1" thickBot="1"/>
    <row r="51" spans="15:44" ht="50" customHeight="1">
      <c r="O51" s="354" t="s">
        <v>245</v>
      </c>
      <c r="P51" s="355"/>
      <c r="Q51" s="355"/>
      <c r="R51" s="358" t="str">
        <f>IF(T5="","",T5)</f>
        <v/>
      </c>
      <c r="S51" s="358"/>
      <c r="T51" s="358"/>
      <c r="U51" s="358"/>
      <c r="V51" s="358"/>
      <c r="W51" s="358"/>
      <c r="X51" s="358"/>
      <c r="Y51" s="358"/>
      <c r="Z51" s="358"/>
      <c r="AA51" s="359"/>
      <c r="AF51" s="329" t="s">
        <v>246</v>
      </c>
      <c r="AG51" s="330"/>
      <c r="AH51" s="330"/>
      <c r="AI51" s="333" t="str">
        <f>IF(R14="","",R14)</f>
        <v/>
      </c>
      <c r="AJ51" s="333"/>
      <c r="AK51" s="333"/>
      <c r="AL51" s="333"/>
      <c r="AM51" s="333"/>
      <c r="AN51" s="333"/>
      <c r="AO51" s="333"/>
      <c r="AP51" s="333"/>
      <c r="AQ51" s="333"/>
      <c r="AR51" s="334"/>
    </row>
    <row r="52" spans="15:44" ht="25" customHeight="1">
      <c r="O52" s="356"/>
      <c r="P52" s="357"/>
      <c r="Q52" s="357"/>
      <c r="R52" s="360"/>
      <c r="S52" s="360"/>
      <c r="T52" s="360"/>
      <c r="U52" s="360"/>
      <c r="V52" s="360"/>
      <c r="W52" s="360"/>
      <c r="X52" s="360"/>
      <c r="Y52" s="360"/>
      <c r="Z52" s="360"/>
      <c r="AA52" s="361"/>
      <c r="AF52" s="331"/>
      <c r="AG52" s="332"/>
      <c r="AH52" s="332"/>
      <c r="AI52" s="335"/>
      <c r="AJ52" s="335"/>
      <c r="AK52" s="335"/>
      <c r="AL52" s="335"/>
      <c r="AM52" s="335"/>
      <c r="AN52" s="335"/>
      <c r="AO52" s="335"/>
      <c r="AP52" s="335"/>
      <c r="AQ52" s="335"/>
      <c r="AR52" s="336"/>
    </row>
    <row r="53" spans="15:44" ht="50" customHeight="1">
      <c r="O53" s="362" t="s">
        <v>69</v>
      </c>
      <c r="P53" s="363"/>
      <c r="Q53" s="363"/>
      <c r="R53" s="341"/>
      <c r="S53" s="341"/>
      <c r="T53" s="341"/>
      <c r="U53" s="341"/>
      <c r="V53" s="341"/>
      <c r="W53" s="341"/>
      <c r="X53" s="341"/>
      <c r="Y53" s="341"/>
      <c r="Z53" s="341"/>
      <c r="AA53" s="342"/>
      <c r="AF53" s="339" t="s">
        <v>69</v>
      </c>
      <c r="AG53" s="340"/>
      <c r="AH53" s="340"/>
      <c r="AI53" s="341"/>
      <c r="AJ53" s="341"/>
      <c r="AK53" s="341"/>
      <c r="AL53" s="341"/>
      <c r="AM53" s="341"/>
      <c r="AN53" s="341"/>
      <c r="AO53" s="341"/>
      <c r="AP53" s="341"/>
      <c r="AQ53" s="341"/>
      <c r="AR53" s="342"/>
    </row>
    <row r="54" spans="15:44" ht="50" customHeight="1">
      <c r="O54" s="362"/>
      <c r="P54" s="363"/>
      <c r="Q54" s="363"/>
      <c r="R54" s="341"/>
      <c r="S54" s="341"/>
      <c r="T54" s="341"/>
      <c r="U54" s="341"/>
      <c r="V54" s="341"/>
      <c r="W54" s="341"/>
      <c r="X54" s="341"/>
      <c r="Y54" s="341"/>
      <c r="Z54" s="341"/>
      <c r="AA54" s="342"/>
      <c r="AF54" s="339"/>
      <c r="AG54" s="340"/>
      <c r="AH54" s="340"/>
      <c r="AI54" s="341"/>
      <c r="AJ54" s="341"/>
      <c r="AK54" s="341"/>
      <c r="AL54" s="341"/>
      <c r="AM54" s="341"/>
      <c r="AN54" s="341"/>
      <c r="AO54" s="341"/>
      <c r="AP54" s="341"/>
      <c r="AQ54" s="341"/>
      <c r="AR54" s="342"/>
    </row>
    <row r="55" spans="15:44" ht="25" customHeight="1">
      <c r="O55" s="362" t="s">
        <v>235</v>
      </c>
      <c r="P55" s="363"/>
      <c r="Q55" s="363"/>
      <c r="R55" s="381"/>
      <c r="S55" s="381"/>
      <c r="T55" s="381"/>
      <c r="U55" s="381"/>
      <c r="V55" s="381"/>
      <c r="W55" s="381"/>
      <c r="X55" s="381"/>
      <c r="Y55" s="381"/>
      <c r="Z55" s="381"/>
      <c r="AA55" s="382"/>
      <c r="AF55" s="339" t="s">
        <v>235</v>
      </c>
      <c r="AG55" s="340"/>
      <c r="AH55" s="340"/>
      <c r="AI55" s="379"/>
      <c r="AJ55" s="379"/>
      <c r="AK55" s="379"/>
      <c r="AL55" s="379"/>
      <c r="AM55" s="379"/>
      <c r="AN55" s="379"/>
      <c r="AO55" s="379"/>
      <c r="AP55" s="379"/>
      <c r="AQ55" s="379"/>
      <c r="AR55" s="380"/>
    </row>
    <row r="56" spans="15:44" ht="50" customHeight="1">
      <c r="O56" s="362"/>
      <c r="P56" s="363"/>
      <c r="Q56" s="363"/>
      <c r="R56" s="381"/>
      <c r="S56" s="381"/>
      <c r="T56" s="381"/>
      <c r="U56" s="381"/>
      <c r="V56" s="381"/>
      <c r="W56" s="381"/>
      <c r="X56" s="381"/>
      <c r="Y56" s="381"/>
      <c r="Z56" s="381"/>
      <c r="AA56" s="382"/>
      <c r="AF56" s="339"/>
      <c r="AG56" s="340"/>
      <c r="AH56" s="340"/>
      <c r="AI56" s="379"/>
      <c r="AJ56" s="379"/>
      <c r="AK56" s="379"/>
      <c r="AL56" s="379"/>
      <c r="AM56" s="379"/>
      <c r="AN56" s="379"/>
      <c r="AO56" s="379"/>
      <c r="AP56" s="379"/>
      <c r="AQ56" s="379"/>
      <c r="AR56" s="380"/>
    </row>
    <row r="57" spans="15:44" ht="50" customHeight="1">
      <c r="O57" s="362" t="s">
        <v>70</v>
      </c>
      <c r="P57" s="363"/>
      <c r="Q57" s="363"/>
      <c r="R57" s="122"/>
      <c r="S57" s="122"/>
      <c r="T57" s="122"/>
      <c r="U57" s="122"/>
      <c r="V57" s="122"/>
      <c r="W57" s="122"/>
      <c r="X57" s="122"/>
      <c r="Y57" s="122"/>
      <c r="Z57" s="122"/>
      <c r="AA57" s="164"/>
      <c r="AF57" s="339" t="s">
        <v>70</v>
      </c>
      <c r="AG57" s="340"/>
      <c r="AH57" s="340"/>
      <c r="AI57" s="116"/>
      <c r="AJ57" s="116"/>
      <c r="AK57" s="116"/>
      <c r="AL57" s="116"/>
      <c r="AM57" s="116"/>
      <c r="AN57" s="116"/>
      <c r="AO57" s="116"/>
      <c r="AP57" s="116"/>
      <c r="AQ57" s="116"/>
      <c r="AR57" s="183"/>
    </row>
    <row r="58" spans="15:44" ht="50" customHeight="1">
      <c r="O58" s="362"/>
      <c r="P58" s="363"/>
      <c r="Q58" s="363"/>
      <c r="R58" s="123"/>
      <c r="S58" s="123"/>
      <c r="T58" s="123"/>
      <c r="U58" s="123"/>
      <c r="V58" s="123"/>
      <c r="W58" s="123"/>
      <c r="X58" s="123"/>
      <c r="Y58" s="123"/>
      <c r="Z58" s="123"/>
      <c r="AA58" s="165"/>
      <c r="AF58" s="339"/>
      <c r="AG58" s="340"/>
      <c r="AH58" s="340"/>
      <c r="AI58" s="116"/>
      <c r="AJ58" s="116"/>
      <c r="AK58" s="116"/>
      <c r="AL58" s="116"/>
      <c r="AM58" s="116"/>
      <c r="AN58" s="116"/>
      <c r="AO58" s="116"/>
      <c r="AP58" s="116"/>
      <c r="AQ58" s="116"/>
      <c r="AR58" s="183"/>
    </row>
    <row r="59" spans="15:44" ht="50" customHeight="1">
      <c r="O59" s="362"/>
      <c r="P59" s="363"/>
      <c r="Q59" s="363"/>
      <c r="R59" s="123"/>
      <c r="S59" s="123"/>
      <c r="T59" s="123"/>
      <c r="U59" s="123"/>
      <c r="V59" s="123"/>
      <c r="W59" s="123"/>
      <c r="X59" s="123"/>
      <c r="Y59" s="123"/>
      <c r="Z59" s="123"/>
      <c r="AA59" s="165"/>
      <c r="AF59" s="339"/>
      <c r="AG59" s="340"/>
      <c r="AH59" s="340"/>
      <c r="AI59" s="116"/>
      <c r="AJ59" s="116"/>
      <c r="AK59" s="116"/>
      <c r="AL59" s="116"/>
      <c r="AM59" s="116"/>
      <c r="AN59" s="116"/>
      <c r="AO59" s="116"/>
      <c r="AP59" s="116"/>
      <c r="AQ59" s="116"/>
      <c r="AR59" s="183"/>
    </row>
    <row r="60" spans="15:44" ht="50" customHeight="1" thickBot="1">
      <c r="O60" s="368"/>
      <c r="P60" s="369"/>
      <c r="Q60" s="369"/>
      <c r="R60" s="166"/>
      <c r="S60" s="166"/>
      <c r="T60" s="166"/>
      <c r="U60" s="166"/>
      <c r="V60" s="166"/>
      <c r="W60" s="166"/>
      <c r="X60" s="166"/>
      <c r="Y60" s="166"/>
      <c r="Z60" s="166"/>
      <c r="AA60" s="167"/>
      <c r="AF60" s="296"/>
      <c r="AG60" s="364"/>
      <c r="AH60" s="364"/>
      <c r="AI60" s="184"/>
      <c r="AJ60" s="184"/>
      <c r="AK60" s="184"/>
      <c r="AL60" s="184"/>
      <c r="AM60" s="184"/>
      <c r="AN60" s="184"/>
      <c r="AO60" s="184"/>
      <c r="AP60" s="184"/>
      <c r="AQ60" s="184"/>
      <c r="AR60" s="185"/>
    </row>
    <row r="61" spans="15:44" ht="25" customHeight="1"/>
    <row r="62" spans="15:44" ht="25" customHeight="1"/>
    <row r="63" spans="15:44" ht="25" customHeight="1" thickBot="1"/>
    <row r="64" spans="15:44" ht="50" customHeight="1">
      <c r="O64" s="354" t="s">
        <v>245</v>
      </c>
      <c r="P64" s="355"/>
      <c r="Q64" s="355"/>
      <c r="R64" s="358" t="str">
        <f>IF(U5="","",U5)</f>
        <v/>
      </c>
      <c r="S64" s="358"/>
      <c r="T64" s="358"/>
      <c r="U64" s="358"/>
      <c r="V64" s="358"/>
      <c r="W64" s="358"/>
      <c r="X64" s="358"/>
      <c r="Y64" s="358"/>
      <c r="Z64" s="358"/>
      <c r="AA64" s="359"/>
      <c r="AF64" s="329" t="s">
        <v>246</v>
      </c>
      <c r="AG64" s="330"/>
      <c r="AH64" s="330"/>
      <c r="AI64" s="333" t="str">
        <f>IF(R16="","",R16)</f>
        <v/>
      </c>
      <c r="AJ64" s="333"/>
      <c r="AK64" s="333"/>
      <c r="AL64" s="333"/>
      <c r="AM64" s="333"/>
      <c r="AN64" s="333"/>
      <c r="AO64" s="333"/>
      <c r="AP64" s="333"/>
      <c r="AQ64" s="333"/>
      <c r="AR64" s="334"/>
    </row>
    <row r="65" spans="15:44" ht="25" customHeight="1">
      <c r="O65" s="356"/>
      <c r="P65" s="357"/>
      <c r="Q65" s="357"/>
      <c r="R65" s="360"/>
      <c r="S65" s="360"/>
      <c r="T65" s="360"/>
      <c r="U65" s="360"/>
      <c r="V65" s="360"/>
      <c r="W65" s="360"/>
      <c r="X65" s="360"/>
      <c r="Y65" s="360"/>
      <c r="Z65" s="360"/>
      <c r="AA65" s="361"/>
      <c r="AF65" s="331"/>
      <c r="AG65" s="332"/>
      <c r="AH65" s="332"/>
      <c r="AI65" s="335"/>
      <c r="AJ65" s="335"/>
      <c r="AK65" s="335"/>
      <c r="AL65" s="335"/>
      <c r="AM65" s="335"/>
      <c r="AN65" s="335"/>
      <c r="AO65" s="335"/>
      <c r="AP65" s="335"/>
      <c r="AQ65" s="335"/>
      <c r="AR65" s="336"/>
    </row>
    <row r="66" spans="15:44" ht="50" customHeight="1">
      <c r="O66" s="362" t="s">
        <v>69</v>
      </c>
      <c r="P66" s="363"/>
      <c r="Q66" s="363"/>
      <c r="R66" s="341"/>
      <c r="S66" s="341"/>
      <c r="T66" s="341"/>
      <c r="U66" s="341"/>
      <c r="V66" s="341"/>
      <c r="W66" s="341"/>
      <c r="X66" s="341"/>
      <c r="Y66" s="341"/>
      <c r="Z66" s="341"/>
      <c r="AA66" s="342"/>
      <c r="AF66" s="339" t="s">
        <v>69</v>
      </c>
      <c r="AG66" s="340"/>
      <c r="AH66" s="340"/>
      <c r="AI66" s="341"/>
      <c r="AJ66" s="341"/>
      <c r="AK66" s="341"/>
      <c r="AL66" s="341"/>
      <c r="AM66" s="341"/>
      <c r="AN66" s="341"/>
      <c r="AO66" s="341"/>
      <c r="AP66" s="341"/>
      <c r="AQ66" s="341"/>
      <c r="AR66" s="342"/>
    </row>
    <row r="67" spans="15:44" ht="50" customHeight="1">
      <c r="O67" s="362"/>
      <c r="P67" s="363"/>
      <c r="Q67" s="363"/>
      <c r="R67" s="341"/>
      <c r="S67" s="341"/>
      <c r="T67" s="341"/>
      <c r="U67" s="341"/>
      <c r="V67" s="341"/>
      <c r="W67" s="341"/>
      <c r="X67" s="341"/>
      <c r="Y67" s="341"/>
      <c r="Z67" s="341"/>
      <c r="AA67" s="342"/>
      <c r="AF67" s="339"/>
      <c r="AG67" s="340"/>
      <c r="AH67" s="340"/>
      <c r="AI67" s="341"/>
      <c r="AJ67" s="341"/>
      <c r="AK67" s="341"/>
      <c r="AL67" s="341"/>
      <c r="AM67" s="341"/>
      <c r="AN67" s="341"/>
      <c r="AO67" s="341"/>
      <c r="AP67" s="341"/>
      <c r="AQ67" s="341"/>
      <c r="AR67" s="342"/>
    </row>
    <row r="68" spans="15:44" ht="25" customHeight="1">
      <c r="O68" s="362" t="s">
        <v>235</v>
      </c>
      <c r="P68" s="363"/>
      <c r="Q68" s="363"/>
      <c r="R68" s="343"/>
      <c r="S68" s="343"/>
      <c r="T68" s="343"/>
      <c r="U68" s="343"/>
      <c r="V68" s="343"/>
      <c r="W68" s="343"/>
      <c r="X68" s="343"/>
      <c r="Y68" s="343"/>
      <c r="Z68" s="343"/>
      <c r="AA68" s="344"/>
      <c r="AF68" s="339" t="s">
        <v>235</v>
      </c>
      <c r="AG68" s="340"/>
      <c r="AH68" s="340"/>
      <c r="AI68" s="343"/>
      <c r="AJ68" s="343"/>
      <c r="AK68" s="343"/>
      <c r="AL68" s="343"/>
      <c r="AM68" s="343"/>
      <c r="AN68" s="343"/>
      <c r="AO68" s="343"/>
      <c r="AP68" s="343"/>
      <c r="AQ68" s="343"/>
      <c r="AR68" s="344"/>
    </row>
    <row r="69" spans="15:44" ht="50" customHeight="1">
      <c r="O69" s="362"/>
      <c r="P69" s="363"/>
      <c r="Q69" s="363"/>
      <c r="R69" s="343"/>
      <c r="S69" s="343"/>
      <c r="T69" s="343"/>
      <c r="U69" s="343"/>
      <c r="V69" s="343"/>
      <c r="W69" s="343"/>
      <c r="X69" s="343"/>
      <c r="Y69" s="343"/>
      <c r="Z69" s="343"/>
      <c r="AA69" s="344"/>
      <c r="AF69" s="339"/>
      <c r="AG69" s="340"/>
      <c r="AH69" s="340"/>
      <c r="AI69" s="343"/>
      <c r="AJ69" s="343"/>
      <c r="AK69" s="343"/>
      <c r="AL69" s="343"/>
      <c r="AM69" s="343"/>
      <c r="AN69" s="343"/>
      <c r="AO69" s="343"/>
      <c r="AP69" s="343"/>
      <c r="AQ69" s="343"/>
      <c r="AR69" s="344"/>
    </row>
    <row r="70" spans="15:44" ht="50" customHeight="1">
      <c r="O70" s="362" t="s">
        <v>70</v>
      </c>
      <c r="P70" s="363"/>
      <c r="Q70" s="363"/>
      <c r="R70" s="120"/>
      <c r="S70" s="120"/>
      <c r="T70" s="120"/>
      <c r="U70" s="120"/>
      <c r="V70" s="120"/>
      <c r="W70" s="120"/>
      <c r="X70" s="120"/>
      <c r="Y70" s="120"/>
      <c r="Z70" s="120"/>
      <c r="AA70" s="169"/>
      <c r="AF70" s="339" t="s">
        <v>70</v>
      </c>
      <c r="AG70" s="340"/>
      <c r="AH70" s="340"/>
      <c r="AI70" s="114"/>
      <c r="AJ70" s="114"/>
      <c r="AK70" s="114"/>
      <c r="AL70" s="114"/>
      <c r="AM70" s="114"/>
      <c r="AN70" s="114"/>
      <c r="AO70" s="114"/>
      <c r="AP70" s="114"/>
      <c r="AQ70" s="114"/>
      <c r="AR70" s="168"/>
    </row>
    <row r="71" spans="15:44" ht="50" customHeight="1">
      <c r="O71" s="362"/>
      <c r="P71" s="363"/>
      <c r="Q71" s="363"/>
      <c r="R71" s="121"/>
      <c r="S71" s="121"/>
      <c r="T71" s="121"/>
      <c r="U71" s="121"/>
      <c r="V71" s="121"/>
      <c r="W71" s="121"/>
      <c r="X71" s="121"/>
      <c r="Y71" s="121"/>
      <c r="Z71" s="121"/>
      <c r="AA71" s="170"/>
      <c r="AF71" s="339"/>
      <c r="AG71" s="340"/>
      <c r="AH71" s="340"/>
      <c r="AI71" s="114"/>
      <c r="AJ71" s="114"/>
      <c r="AK71" s="114"/>
      <c r="AL71" s="114"/>
      <c r="AM71" s="114"/>
      <c r="AN71" s="114"/>
      <c r="AO71" s="114"/>
      <c r="AP71" s="114"/>
      <c r="AQ71" s="114"/>
      <c r="AR71" s="168"/>
    </row>
    <row r="72" spans="15:44" ht="50" customHeight="1">
      <c r="O72" s="362"/>
      <c r="P72" s="363"/>
      <c r="Q72" s="363"/>
      <c r="R72" s="121"/>
      <c r="S72" s="121"/>
      <c r="T72" s="121"/>
      <c r="U72" s="121"/>
      <c r="V72" s="121"/>
      <c r="W72" s="121"/>
      <c r="X72" s="121"/>
      <c r="Y72" s="121"/>
      <c r="Z72" s="121"/>
      <c r="AA72" s="170"/>
      <c r="AF72" s="339"/>
      <c r="AG72" s="340"/>
      <c r="AH72" s="340"/>
      <c r="AI72" s="114"/>
      <c r="AJ72" s="114"/>
      <c r="AK72" s="114"/>
      <c r="AL72" s="114"/>
      <c r="AM72" s="114"/>
      <c r="AN72" s="114"/>
      <c r="AO72" s="114"/>
      <c r="AP72" s="114"/>
      <c r="AQ72" s="114"/>
      <c r="AR72" s="168"/>
    </row>
    <row r="73" spans="15:44" ht="50" customHeight="1" thickBot="1">
      <c r="O73" s="368"/>
      <c r="P73" s="369"/>
      <c r="Q73" s="369"/>
      <c r="R73" s="171"/>
      <c r="S73" s="171"/>
      <c r="T73" s="171"/>
      <c r="U73" s="171"/>
      <c r="V73" s="171"/>
      <c r="W73" s="171"/>
      <c r="X73" s="171"/>
      <c r="Y73" s="171"/>
      <c r="Z73" s="171"/>
      <c r="AA73" s="172"/>
      <c r="AF73" s="296"/>
      <c r="AG73" s="364"/>
      <c r="AH73" s="364"/>
      <c r="AI73" s="179"/>
      <c r="AJ73" s="179"/>
      <c r="AK73" s="179"/>
      <c r="AL73" s="179"/>
      <c r="AM73" s="179"/>
      <c r="AN73" s="179"/>
      <c r="AO73" s="179"/>
      <c r="AP73" s="179"/>
      <c r="AQ73" s="179"/>
      <c r="AR73" s="180"/>
    </row>
    <row r="74" spans="15:44" ht="25" customHeight="1"/>
    <row r="75" spans="15:44" ht="25" customHeight="1"/>
    <row r="76" spans="15:44" ht="25" customHeight="1" thickBot="1"/>
    <row r="77" spans="15:44" ht="50" customHeight="1">
      <c r="O77" s="354" t="s">
        <v>245</v>
      </c>
      <c r="P77" s="355"/>
      <c r="Q77" s="355"/>
      <c r="R77" s="358" t="str">
        <f>IF(V5="","",V5)</f>
        <v/>
      </c>
      <c r="S77" s="358"/>
      <c r="T77" s="358"/>
      <c r="U77" s="358"/>
      <c r="V77" s="358"/>
      <c r="W77" s="358"/>
      <c r="X77" s="358"/>
      <c r="Y77" s="358"/>
      <c r="Z77" s="358"/>
      <c r="AA77" s="359"/>
      <c r="AF77" s="329" t="s">
        <v>246</v>
      </c>
      <c r="AG77" s="330"/>
      <c r="AH77" s="330"/>
      <c r="AI77" s="333" t="str">
        <f>IF(R17="","",R17)</f>
        <v/>
      </c>
      <c r="AJ77" s="333"/>
      <c r="AK77" s="333"/>
      <c r="AL77" s="333"/>
      <c r="AM77" s="333"/>
      <c r="AN77" s="333"/>
      <c r="AO77" s="333"/>
      <c r="AP77" s="333"/>
      <c r="AQ77" s="333"/>
      <c r="AR77" s="334"/>
    </row>
    <row r="78" spans="15:44" ht="25" customHeight="1">
      <c r="O78" s="356"/>
      <c r="P78" s="357"/>
      <c r="Q78" s="357"/>
      <c r="R78" s="360"/>
      <c r="S78" s="360"/>
      <c r="T78" s="360"/>
      <c r="U78" s="360"/>
      <c r="V78" s="360"/>
      <c r="W78" s="360"/>
      <c r="X78" s="360"/>
      <c r="Y78" s="360"/>
      <c r="Z78" s="360"/>
      <c r="AA78" s="361"/>
      <c r="AF78" s="331"/>
      <c r="AG78" s="332"/>
      <c r="AH78" s="332"/>
      <c r="AI78" s="335"/>
      <c r="AJ78" s="335"/>
      <c r="AK78" s="335"/>
      <c r="AL78" s="335"/>
      <c r="AM78" s="335"/>
      <c r="AN78" s="335"/>
      <c r="AO78" s="335"/>
      <c r="AP78" s="335"/>
      <c r="AQ78" s="335"/>
      <c r="AR78" s="336"/>
    </row>
    <row r="79" spans="15:44" ht="50" customHeight="1">
      <c r="O79" s="362" t="s">
        <v>69</v>
      </c>
      <c r="P79" s="363"/>
      <c r="Q79" s="363"/>
      <c r="R79" s="341"/>
      <c r="S79" s="341"/>
      <c r="T79" s="341"/>
      <c r="U79" s="341"/>
      <c r="V79" s="341"/>
      <c r="W79" s="341"/>
      <c r="X79" s="341"/>
      <c r="Y79" s="341"/>
      <c r="Z79" s="341"/>
      <c r="AA79" s="342"/>
      <c r="AF79" s="339" t="s">
        <v>69</v>
      </c>
      <c r="AG79" s="340"/>
      <c r="AH79" s="340"/>
      <c r="AI79" s="341"/>
      <c r="AJ79" s="341"/>
      <c r="AK79" s="341"/>
      <c r="AL79" s="341"/>
      <c r="AM79" s="341"/>
      <c r="AN79" s="341"/>
      <c r="AO79" s="341"/>
      <c r="AP79" s="341"/>
      <c r="AQ79" s="341"/>
      <c r="AR79" s="342"/>
    </row>
    <row r="80" spans="15:44" ht="25" customHeight="1">
      <c r="O80" s="362"/>
      <c r="P80" s="363"/>
      <c r="Q80" s="363"/>
      <c r="R80" s="341"/>
      <c r="S80" s="341"/>
      <c r="T80" s="341"/>
      <c r="U80" s="341"/>
      <c r="V80" s="341"/>
      <c r="W80" s="341"/>
      <c r="X80" s="341"/>
      <c r="Y80" s="341"/>
      <c r="Z80" s="341"/>
      <c r="AA80" s="342"/>
      <c r="AF80" s="339"/>
      <c r="AG80" s="340"/>
      <c r="AH80" s="340"/>
      <c r="AI80" s="341"/>
      <c r="AJ80" s="341"/>
      <c r="AK80" s="341"/>
      <c r="AL80" s="341"/>
      <c r="AM80" s="341"/>
      <c r="AN80" s="341"/>
      <c r="AO80" s="341"/>
      <c r="AP80" s="341"/>
      <c r="AQ80" s="341"/>
      <c r="AR80" s="342"/>
    </row>
    <row r="81" spans="15:44" ht="50" customHeight="1">
      <c r="O81" s="362" t="s">
        <v>235</v>
      </c>
      <c r="P81" s="363"/>
      <c r="Q81" s="363"/>
      <c r="R81" s="343"/>
      <c r="S81" s="343"/>
      <c r="T81" s="343"/>
      <c r="U81" s="343"/>
      <c r="V81" s="343"/>
      <c r="W81" s="343"/>
      <c r="X81" s="343"/>
      <c r="Y81" s="343"/>
      <c r="Z81" s="343"/>
      <c r="AA81" s="344"/>
      <c r="AF81" s="339" t="s">
        <v>235</v>
      </c>
      <c r="AG81" s="340"/>
      <c r="AH81" s="340"/>
      <c r="AI81" s="343"/>
      <c r="AJ81" s="343"/>
      <c r="AK81" s="343"/>
      <c r="AL81" s="343"/>
      <c r="AM81" s="343"/>
      <c r="AN81" s="343"/>
      <c r="AO81" s="343"/>
      <c r="AP81" s="343"/>
      <c r="AQ81" s="343"/>
      <c r="AR81" s="344"/>
    </row>
    <row r="82" spans="15:44" ht="50" customHeight="1">
      <c r="O82" s="362"/>
      <c r="P82" s="363"/>
      <c r="Q82" s="363"/>
      <c r="R82" s="343"/>
      <c r="S82" s="343"/>
      <c r="T82" s="343"/>
      <c r="U82" s="343"/>
      <c r="V82" s="343"/>
      <c r="W82" s="343"/>
      <c r="X82" s="343"/>
      <c r="Y82" s="343"/>
      <c r="Z82" s="343"/>
      <c r="AA82" s="344"/>
      <c r="AF82" s="339"/>
      <c r="AG82" s="340"/>
      <c r="AH82" s="340"/>
      <c r="AI82" s="343"/>
      <c r="AJ82" s="343"/>
      <c r="AK82" s="343"/>
      <c r="AL82" s="343"/>
      <c r="AM82" s="343"/>
      <c r="AN82" s="343"/>
      <c r="AO82" s="343"/>
      <c r="AP82" s="343"/>
      <c r="AQ82" s="343"/>
      <c r="AR82" s="344"/>
    </row>
    <row r="83" spans="15:44" ht="50" customHeight="1">
      <c r="O83" s="362" t="s">
        <v>70</v>
      </c>
      <c r="P83" s="363"/>
      <c r="Q83" s="363"/>
      <c r="R83" s="120"/>
      <c r="S83" s="120"/>
      <c r="T83" s="120"/>
      <c r="U83" s="120"/>
      <c r="V83" s="120"/>
      <c r="W83" s="120"/>
      <c r="X83" s="120"/>
      <c r="Y83" s="120"/>
      <c r="Z83" s="120"/>
      <c r="AA83" s="169"/>
      <c r="AF83" s="339" t="s">
        <v>70</v>
      </c>
      <c r="AG83" s="340"/>
      <c r="AH83" s="340"/>
      <c r="AI83" s="114"/>
      <c r="AJ83" s="114"/>
      <c r="AK83" s="114"/>
      <c r="AL83" s="114"/>
      <c r="AM83" s="114"/>
      <c r="AN83" s="114"/>
      <c r="AO83" s="114"/>
      <c r="AP83" s="114"/>
      <c r="AQ83" s="114"/>
      <c r="AR83" s="168"/>
    </row>
    <row r="84" spans="15:44" ht="50" customHeight="1">
      <c r="O84" s="362"/>
      <c r="P84" s="363"/>
      <c r="Q84" s="363"/>
      <c r="R84" s="121"/>
      <c r="S84" s="121"/>
      <c r="T84" s="121"/>
      <c r="U84" s="121"/>
      <c r="V84" s="121"/>
      <c r="W84" s="121"/>
      <c r="X84" s="121"/>
      <c r="Y84" s="121"/>
      <c r="Z84" s="121"/>
      <c r="AA84" s="170"/>
      <c r="AF84" s="339"/>
      <c r="AG84" s="340"/>
      <c r="AH84" s="340"/>
      <c r="AI84" s="114"/>
      <c r="AJ84" s="114"/>
      <c r="AK84" s="114"/>
      <c r="AL84" s="114"/>
      <c r="AM84" s="114"/>
      <c r="AN84" s="114"/>
      <c r="AO84" s="114"/>
      <c r="AP84" s="114"/>
      <c r="AQ84" s="114"/>
      <c r="AR84" s="168"/>
    </row>
    <row r="85" spans="15:44" ht="50" customHeight="1">
      <c r="O85" s="362"/>
      <c r="P85" s="363"/>
      <c r="Q85" s="363"/>
      <c r="R85" s="121"/>
      <c r="S85" s="121"/>
      <c r="T85" s="121"/>
      <c r="U85" s="121"/>
      <c r="V85" s="121"/>
      <c r="W85" s="121"/>
      <c r="X85" s="121"/>
      <c r="Y85" s="121"/>
      <c r="Z85" s="121"/>
      <c r="AA85" s="170"/>
      <c r="AF85" s="339"/>
      <c r="AG85" s="340"/>
      <c r="AH85" s="340"/>
      <c r="AI85" s="114"/>
      <c r="AJ85" s="114"/>
      <c r="AK85" s="114"/>
      <c r="AL85" s="114"/>
      <c r="AM85" s="114"/>
      <c r="AN85" s="114"/>
      <c r="AO85" s="114"/>
      <c r="AP85" s="114"/>
      <c r="AQ85" s="114"/>
      <c r="AR85" s="168"/>
    </row>
    <row r="86" spans="15:44" ht="50" customHeight="1" thickBot="1">
      <c r="O86" s="368"/>
      <c r="P86" s="369"/>
      <c r="Q86" s="369"/>
      <c r="R86" s="171"/>
      <c r="S86" s="171"/>
      <c r="T86" s="171"/>
      <c r="U86" s="171"/>
      <c r="V86" s="171"/>
      <c r="W86" s="171"/>
      <c r="X86" s="171"/>
      <c r="Y86" s="171"/>
      <c r="Z86" s="171"/>
      <c r="AA86" s="172"/>
      <c r="AF86" s="296"/>
      <c r="AG86" s="364"/>
      <c r="AH86" s="364"/>
      <c r="AI86" s="179"/>
      <c r="AJ86" s="179"/>
      <c r="AK86" s="179"/>
      <c r="AL86" s="179"/>
      <c r="AM86" s="179"/>
      <c r="AN86" s="179"/>
      <c r="AO86" s="179"/>
      <c r="AP86" s="179"/>
      <c r="AQ86" s="179"/>
      <c r="AR86" s="180"/>
    </row>
    <row r="87" spans="15:44" ht="25" customHeight="1"/>
    <row r="88" spans="15:44" ht="25" customHeight="1"/>
    <row r="89" spans="15:44" ht="25" customHeight="1" thickBot="1"/>
    <row r="90" spans="15:44" ht="50" customHeight="1">
      <c r="O90" s="354" t="s">
        <v>245</v>
      </c>
      <c r="P90" s="355"/>
      <c r="Q90" s="355"/>
      <c r="R90" s="358" t="str">
        <f>IF(W5="","",W5)</f>
        <v/>
      </c>
      <c r="S90" s="358"/>
      <c r="T90" s="358"/>
      <c r="U90" s="358"/>
      <c r="V90" s="358"/>
      <c r="W90" s="358"/>
      <c r="X90" s="358"/>
      <c r="Y90" s="358"/>
      <c r="Z90" s="358"/>
      <c r="AA90" s="359"/>
      <c r="AF90" s="329" t="s">
        <v>246</v>
      </c>
      <c r="AG90" s="330"/>
      <c r="AH90" s="330"/>
      <c r="AI90" s="333" t="str">
        <f>IF(R18="","",R18)</f>
        <v/>
      </c>
      <c r="AJ90" s="333"/>
      <c r="AK90" s="333"/>
      <c r="AL90" s="333"/>
      <c r="AM90" s="333"/>
      <c r="AN90" s="333"/>
      <c r="AO90" s="333"/>
      <c r="AP90" s="333"/>
      <c r="AQ90" s="333"/>
      <c r="AR90" s="334"/>
    </row>
    <row r="91" spans="15:44" ht="25" customHeight="1">
      <c r="O91" s="356"/>
      <c r="P91" s="357"/>
      <c r="Q91" s="357"/>
      <c r="R91" s="360"/>
      <c r="S91" s="360"/>
      <c r="T91" s="360"/>
      <c r="U91" s="360"/>
      <c r="V91" s="360"/>
      <c r="W91" s="360"/>
      <c r="X91" s="360"/>
      <c r="Y91" s="360"/>
      <c r="Z91" s="360"/>
      <c r="AA91" s="361"/>
      <c r="AF91" s="331"/>
      <c r="AG91" s="332"/>
      <c r="AH91" s="332"/>
      <c r="AI91" s="335"/>
      <c r="AJ91" s="335"/>
      <c r="AK91" s="335"/>
      <c r="AL91" s="335"/>
      <c r="AM91" s="335"/>
      <c r="AN91" s="335"/>
      <c r="AO91" s="335"/>
      <c r="AP91" s="335"/>
      <c r="AQ91" s="335"/>
      <c r="AR91" s="336"/>
    </row>
    <row r="92" spans="15:44" ht="50" customHeight="1">
      <c r="O92" s="362" t="s">
        <v>69</v>
      </c>
      <c r="P92" s="363"/>
      <c r="Q92" s="363"/>
      <c r="R92" s="341"/>
      <c r="S92" s="341"/>
      <c r="T92" s="341"/>
      <c r="U92" s="341"/>
      <c r="V92" s="341"/>
      <c r="W92" s="341"/>
      <c r="X92" s="341"/>
      <c r="Y92" s="341"/>
      <c r="Z92" s="341"/>
      <c r="AA92" s="342"/>
      <c r="AF92" s="339" t="s">
        <v>69</v>
      </c>
      <c r="AG92" s="340"/>
      <c r="AH92" s="340"/>
      <c r="AI92" s="341"/>
      <c r="AJ92" s="341"/>
      <c r="AK92" s="341"/>
      <c r="AL92" s="341"/>
      <c r="AM92" s="341"/>
      <c r="AN92" s="341"/>
      <c r="AO92" s="341"/>
      <c r="AP92" s="341"/>
      <c r="AQ92" s="341"/>
      <c r="AR92" s="342"/>
    </row>
    <row r="93" spans="15:44" ht="50" customHeight="1">
      <c r="O93" s="362"/>
      <c r="P93" s="363"/>
      <c r="Q93" s="363"/>
      <c r="R93" s="341"/>
      <c r="S93" s="341"/>
      <c r="T93" s="341"/>
      <c r="U93" s="341"/>
      <c r="V93" s="341"/>
      <c r="W93" s="341"/>
      <c r="X93" s="341"/>
      <c r="Y93" s="341"/>
      <c r="Z93" s="341"/>
      <c r="AA93" s="342"/>
      <c r="AF93" s="339"/>
      <c r="AG93" s="340"/>
      <c r="AH93" s="340"/>
      <c r="AI93" s="341"/>
      <c r="AJ93" s="341"/>
      <c r="AK93" s="341"/>
      <c r="AL93" s="341"/>
      <c r="AM93" s="341"/>
      <c r="AN93" s="341"/>
      <c r="AO93" s="341"/>
      <c r="AP93" s="341"/>
      <c r="AQ93" s="341"/>
      <c r="AR93" s="342"/>
    </row>
    <row r="94" spans="15:44" ht="25" customHeight="1">
      <c r="O94" s="362" t="s">
        <v>235</v>
      </c>
      <c r="P94" s="363"/>
      <c r="Q94" s="363"/>
      <c r="R94" s="343"/>
      <c r="S94" s="343"/>
      <c r="T94" s="343"/>
      <c r="U94" s="343"/>
      <c r="V94" s="343"/>
      <c r="W94" s="343"/>
      <c r="X94" s="343"/>
      <c r="Y94" s="343"/>
      <c r="Z94" s="343"/>
      <c r="AA94" s="344"/>
      <c r="AF94" s="339" t="s">
        <v>235</v>
      </c>
      <c r="AG94" s="340"/>
      <c r="AH94" s="340"/>
      <c r="AI94" s="343"/>
      <c r="AJ94" s="343"/>
      <c r="AK94" s="343"/>
      <c r="AL94" s="343"/>
      <c r="AM94" s="343"/>
      <c r="AN94" s="343"/>
      <c r="AO94" s="343"/>
      <c r="AP94" s="343"/>
      <c r="AQ94" s="343"/>
      <c r="AR94" s="344"/>
    </row>
    <row r="95" spans="15:44" ht="50" customHeight="1">
      <c r="O95" s="362"/>
      <c r="P95" s="363"/>
      <c r="Q95" s="363"/>
      <c r="R95" s="343"/>
      <c r="S95" s="343"/>
      <c r="T95" s="343"/>
      <c r="U95" s="343"/>
      <c r="V95" s="343"/>
      <c r="W95" s="343"/>
      <c r="X95" s="343"/>
      <c r="Y95" s="343"/>
      <c r="Z95" s="343"/>
      <c r="AA95" s="344"/>
      <c r="AF95" s="339"/>
      <c r="AG95" s="340"/>
      <c r="AH95" s="340"/>
      <c r="AI95" s="343"/>
      <c r="AJ95" s="343"/>
      <c r="AK95" s="343"/>
      <c r="AL95" s="343"/>
      <c r="AM95" s="343"/>
      <c r="AN95" s="343"/>
      <c r="AO95" s="343"/>
      <c r="AP95" s="343"/>
      <c r="AQ95" s="343"/>
      <c r="AR95" s="344"/>
    </row>
    <row r="96" spans="15:44" ht="50" customHeight="1">
      <c r="O96" s="362" t="s">
        <v>70</v>
      </c>
      <c r="P96" s="363"/>
      <c r="Q96" s="363"/>
      <c r="R96" s="120"/>
      <c r="S96" s="120"/>
      <c r="T96" s="120"/>
      <c r="U96" s="120"/>
      <c r="V96" s="120"/>
      <c r="W96" s="120"/>
      <c r="X96" s="120"/>
      <c r="Y96" s="120"/>
      <c r="Z96" s="120"/>
      <c r="AA96" s="169"/>
      <c r="AF96" s="339" t="s">
        <v>70</v>
      </c>
      <c r="AG96" s="340"/>
      <c r="AH96" s="340"/>
      <c r="AI96" s="114"/>
      <c r="AJ96" s="114"/>
      <c r="AK96" s="114"/>
      <c r="AL96" s="114"/>
      <c r="AM96" s="114"/>
      <c r="AN96" s="114"/>
      <c r="AO96" s="114"/>
      <c r="AP96" s="114"/>
      <c r="AQ96" s="114"/>
      <c r="AR96" s="168"/>
    </row>
    <row r="97" spans="15:44" ht="50" customHeight="1">
      <c r="O97" s="362"/>
      <c r="P97" s="363"/>
      <c r="Q97" s="363"/>
      <c r="R97" s="121"/>
      <c r="S97" s="121"/>
      <c r="T97" s="121"/>
      <c r="U97" s="121"/>
      <c r="V97" s="121"/>
      <c r="W97" s="121"/>
      <c r="X97" s="121"/>
      <c r="Y97" s="121"/>
      <c r="Z97" s="121"/>
      <c r="AA97" s="170"/>
      <c r="AF97" s="339"/>
      <c r="AG97" s="340"/>
      <c r="AH97" s="340"/>
      <c r="AI97" s="114"/>
      <c r="AJ97" s="114"/>
      <c r="AK97" s="114"/>
      <c r="AL97" s="114"/>
      <c r="AM97" s="114"/>
      <c r="AN97" s="114"/>
      <c r="AO97" s="114"/>
      <c r="AP97" s="114"/>
      <c r="AQ97" s="114"/>
      <c r="AR97" s="168"/>
    </row>
    <row r="98" spans="15:44" ht="50" customHeight="1">
      <c r="O98" s="362"/>
      <c r="P98" s="363"/>
      <c r="Q98" s="363"/>
      <c r="R98" s="121"/>
      <c r="S98" s="121"/>
      <c r="T98" s="121"/>
      <c r="U98" s="121"/>
      <c r="V98" s="121"/>
      <c r="W98" s="121"/>
      <c r="X98" s="121"/>
      <c r="Y98" s="121"/>
      <c r="Z98" s="121"/>
      <c r="AA98" s="170"/>
      <c r="AF98" s="339"/>
      <c r="AG98" s="340"/>
      <c r="AH98" s="340"/>
      <c r="AI98" s="114"/>
      <c r="AJ98" s="114"/>
      <c r="AK98" s="114"/>
      <c r="AL98" s="114"/>
      <c r="AM98" s="114"/>
      <c r="AN98" s="114"/>
      <c r="AO98" s="114"/>
      <c r="AP98" s="114"/>
      <c r="AQ98" s="114"/>
      <c r="AR98" s="168"/>
    </row>
    <row r="99" spans="15:44" ht="50" customHeight="1" thickBot="1">
      <c r="O99" s="368"/>
      <c r="P99" s="369"/>
      <c r="Q99" s="369"/>
      <c r="R99" s="171"/>
      <c r="S99" s="171"/>
      <c r="T99" s="171"/>
      <c r="U99" s="171"/>
      <c r="V99" s="171"/>
      <c r="W99" s="171"/>
      <c r="X99" s="171"/>
      <c r="Y99" s="171"/>
      <c r="Z99" s="171"/>
      <c r="AA99" s="172"/>
      <c r="AF99" s="296"/>
      <c r="AG99" s="364"/>
      <c r="AH99" s="364"/>
      <c r="AI99" s="179"/>
      <c r="AJ99" s="179"/>
      <c r="AK99" s="179"/>
      <c r="AL99" s="179"/>
      <c r="AM99" s="179"/>
      <c r="AN99" s="179"/>
      <c r="AO99" s="179"/>
      <c r="AP99" s="179"/>
      <c r="AQ99" s="179"/>
      <c r="AR99" s="180"/>
    </row>
    <row r="100" spans="15:44" ht="25" customHeight="1"/>
    <row r="101" spans="15:44" ht="25" customHeight="1"/>
    <row r="102" spans="15:44" ht="25" customHeight="1" thickBot="1"/>
    <row r="103" spans="15:44" ht="50" customHeight="1">
      <c r="O103" s="354" t="s">
        <v>245</v>
      </c>
      <c r="P103" s="355"/>
      <c r="Q103" s="355"/>
      <c r="R103" s="383" t="str">
        <f>IF(X5="","",X5)</f>
        <v/>
      </c>
      <c r="S103" s="383"/>
      <c r="T103" s="383"/>
      <c r="U103" s="383"/>
      <c r="V103" s="383"/>
      <c r="W103" s="383"/>
      <c r="X103" s="383"/>
      <c r="Y103" s="383"/>
      <c r="Z103" s="383"/>
      <c r="AA103" s="384"/>
    </row>
    <row r="104" spans="15:44" ht="25" customHeight="1">
      <c r="O104" s="356"/>
      <c r="P104" s="357"/>
      <c r="Q104" s="357"/>
      <c r="R104" s="385"/>
      <c r="S104" s="385"/>
      <c r="T104" s="385"/>
      <c r="U104" s="385"/>
      <c r="V104" s="385"/>
      <c r="W104" s="385"/>
      <c r="X104" s="385"/>
      <c r="Y104" s="385"/>
      <c r="Z104" s="385"/>
      <c r="AA104" s="386"/>
    </row>
    <row r="105" spans="15:44" ht="50" customHeight="1">
      <c r="O105" s="362" t="s">
        <v>69</v>
      </c>
      <c r="P105" s="363"/>
      <c r="Q105" s="363"/>
      <c r="R105" s="341"/>
      <c r="S105" s="341"/>
      <c r="T105" s="341"/>
      <c r="U105" s="341"/>
      <c r="V105" s="341"/>
      <c r="W105" s="341"/>
      <c r="X105" s="341"/>
      <c r="Y105" s="341"/>
      <c r="Z105" s="341"/>
      <c r="AA105" s="342"/>
    </row>
    <row r="106" spans="15:44" ht="50" customHeight="1">
      <c r="O106" s="362"/>
      <c r="P106" s="363"/>
      <c r="Q106" s="363"/>
      <c r="R106" s="341"/>
      <c r="S106" s="341"/>
      <c r="T106" s="341"/>
      <c r="U106" s="341"/>
      <c r="V106" s="341"/>
      <c r="W106" s="341"/>
      <c r="X106" s="341"/>
      <c r="Y106" s="341"/>
      <c r="Z106" s="341"/>
      <c r="AA106" s="342"/>
    </row>
    <row r="107" spans="15:44" ht="25" customHeight="1">
      <c r="O107" s="362" t="s">
        <v>235</v>
      </c>
      <c r="P107" s="363"/>
      <c r="Q107" s="363"/>
      <c r="R107" s="387"/>
      <c r="S107" s="387"/>
      <c r="T107" s="387"/>
      <c r="U107" s="387"/>
      <c r="V107" s="387"/>
      <c r="W107" s="387"/>
      <c r="X107" s="387"/>
      <c r="Y107" s="387"/>
      <c r="Z107" s="387"/>
      <c r="AA107" s="388"/>
    </row>
    <row r="108" spans="15:44" ht="50" customHeight="1">
      <c r="O108" s="362"/>
      <c r="P108" s="363"/>
      <c r="Q108" s="363"/>
      <c r="R108" s="387"/>
      <c r="S108" s="387"/>
      <c r="T108" s="387"/>
      <c r="U108" s="387"/>
      <c r="V108" s="387"/>
      <c r="W108" s="387"/>
      <c r="X108" s="387"/>
      <c r="Y108" s="387"/>
      <c r="Z108" s="387"/>
      <c r="AA108" s="388"/>
    </row>
    <row r="109" spans="15:44" ht="50" customHeight="1">
      <c r="O109" s="362" t="s">
        <v>70</v>
      </c>
      <c r="P109" s="363"/>
      <c r="Q109" s="363"/>
      <c r="R109" s="124"/>
      <c r="S109" s="124"/>
      <c r="T109" s="124"/>
      <c r="U109" s="124"/>
      <c r="V109" s="124"/>
      <c r="W109" s="124"/>
      <c r="X109" s="124"/>
      <c r="Y109" s="124"/>
      <c r="Z109" s="124"/>
      <c r="AA109" s="174"/>
    </row>
    <row r="110" spans="15:44" ht="50" customHeight="1">
      <c r="O110" s="362"/>
      <c r="P110" s="363"/>
      <c r="Q110" s="363"/>
      <c r="R110" s="125"/>
      <c r="S110" s="125"/>
      <c r="T110" s="125"/>
      <c r="U110" s="125"/>
      <c r="V110" s="125"/>
      <c r="W110" s="125"/>
      <c r="X110" s="125"/>
      <c r="Y110" s="125"/>
      <c r="Z110" s="125"/>
      <c r="AA110" s="175"/>
    </row>
    <row r="111" spans="15:44" ht="50" customHeight="1">
      <c r="O111" s="362"/>
      <c r="P111" s="363"/>
      <c r="Q111" s="363"/>
      <c r="R111" s="125"/>
      <c r="S111" s="126"/>
      <c r="T111" s="125"/>
      <c r="U111" s="126"/>
      <c r="V111" s="126"/>
      <c r="W111" s="126"/>
      <c r="X111" s="126"/>
      <c r="Y111" s="126"/>
      <c r="Z111" s="126"/>
      <c r="AA111" s="176"/>
    </row>
    <row r="112" spans="15:44" ht="50" customHeight="1" thickBot="1">
      <c r="O112" s="368"/>
      <c r="P112" s="369"/>
      <c r="Q112" s="369"/>
      <c r="R112" s="177"/>
      <c r="S112" s="177"/>
      <c r="T112" s="177"/>
      <c r="U112" s="177"/>
      <c r="V112" s="177"/>
      <c r="W112" s="177"/>
      <c r="X112" s="177"/>
      <c r="Y112" s="177"/>
      <c r="Z112" s="177"/>
      <c r="AA112" s="178"/>
    </row>
    <row r="113" spans="15:27" ht="25" customHeight="1"/>
    <row r="114" spans="15:27" ht="25" customHeight="1"/>
    <row r="115" spans="15:27" ht="25" customHeight="1" thickBot="1"/>
    <row r="116" spans="15:27" ht="50" customHeight="1">
      <c r="O116" s="354" t="s">
        <v>245</v>
      </c>
      <c r="P116" s="355"/>
      <c r="Q116" s="355"/>
      <c r="R116" s="383" t="str">
        <f>IF(Y5="","",Y5)</f>
        <v/>
      </c>
      <c r="S116" s="383"/>
      <c r="T116" s="383"/>
      <c r="U116" s="383"/>
      <c r="V116" s="383"/>
      <c r="W116" s="383"/>
      <c r="X116" s="383"/>
      <c r="Y116" s="383"/>
      <c r="Z116" s="383"/>
      <c r="AA116" s="384"/>
    </row>
    <row r="117" spans="15:27" ht="25" customHeight="1">
      <c r="O117" s="356"/>
      <c r="P117" s="357"/>
      <c r="Q117" s="357"/>
      <c r="R117" s="385"/>
      <c r="S117" s="385"/>
      <c r="T117" s="385"/>
      <c r="U117" s="385"/>
      <c r="V117" s="385"/>
      <c r="W117" s="385"/>
      <c r="X117" s="385"/>
      <c r="Y117" s="385"/>
      <c r="Z117" s="385"/>
      <c r="AA117" s="386"/>
    </row>
    <row r="118" spans="15:27" ht="50" customHeight="1">
      <c r="O118" s="362" t="s">
        <v>69</v>
      </c>
      <c r="P118" s="363"/>
      <c r="Q118" s="363"/>
      <c r="R118" s="341"/>
      <c r="S118" s="341"/>
      <c r="T118" s="341"/>
      <c r="U118" s="341"/>
      <c r="V118" s="341"/>
      <c r="W118" s="341"/>
      <c r="X118" s="341"/>
      <c r="Y118" s="341"/>
      <c r="Z118" s="341"/>
      <c r="AA118" s="342"/>
    </row>
    <row r="119" spans="15:27" ht="50" customHeight="1">
      <c r="O119" s="362"/>
      <c r="P119" s="363"/>
      <c r="Q119" s="363"/>
      <c r="R119" s="341"/>
      <c r="S119" s="341"/>
      <c r="T119" s="341"/>
      <c r="U119" s="341"/>
      <c r="V119" s="341"/>
      <c r="W119" s="341"/>
      <c r="X119" s="341"/>
      <c r="Y119" s="341"/>
      <c r="Z119" s="341"/>
      <c r="AA119" s="342"/>
    </row>
    <row r="120" spans="15:27" ht="25" customHeight="1">
      <c r="O120" s="362" t="s">
        <v>235</v>
      </c>
      <c r="P120" s="363"/>
      <c r="Q120" s="363"/>
      <c r="R120" s="343"/>
      <c r="S120" s="343"/>
      <c r="T120" s="343"/>
      <c r="U120" s="343"/>
      <c r="V120" s="343"/>
      <c r="W120" s="343"/>
      <c r="X120" s="343"/>
      <c r="Y120" s="343"/>
      <c r="Z120" s="343"/>
      <c r="AA120" s="344"/>
    </row>
    <row r="121" spans="15:27" ht="50" customHeight="1">
      <c r="O121" s="362"/>
      <c r="P121" s="363"/>
      <c r="Q121" s="363"/>
      <c r="R121" s="343"/>
      <c r="S121" s="343"/>
      <c r="T121" s="343"/>
      <c r="U121" s="343"/>
      <c r="V121" s="343"/>
      <c r="W121" s="343"/>
      <c r="X121" s="343"/>
      <c r="Y121" s="343"/>
      <c r="Z121" s="343"/>
      <c r="AA121" s="344"/>
    </row>
    <row r="122" spans="15:27" ht="50" customHeight="1">
      <c r="O122" s="362" t="s">
        <v>70</v>
      </c>
      <c r="P122" s="363"/>
      <c r="Q122" s="363"/>
      <c r="R122" s="114"/>
      <c r="S122" s="114"/>
      <c r="T122" s="114"/>
      <c r="U122" s="114"/>
      <c r="V122" s="114"/>
      <c r="W122" s="114"/>
      <c r="X122" s="114"/>
      <c r="Y122" s="114"/>
      <c r="Z122" s="114"/>
      <c r="AA122" s="168"/>
    </row>
    <row r="123" spans="15:27" ht="50" customHeight="1">
      <c r="O123" s="362"/>
      <c r="P123" s="363"/>
      <c r="Q123" s="363"/>
      <c r="R123" s="114"/>
      <c r="S123" s="114"/>
      <c r="T123" s="114"/>
      <c r="U123" s="114"/>
      <c r="V123" s="114"/>
      <c r="W123" s="114"/>
      <c r="X123" s="114"/>
      <c r="Y123" s="114"/>
      <c r="Z123" s="114"/>
      <c r="AA123" s="168"/>
    </row>
    <row r="124" spans="15:27" ht="50" customHeight="1">
      <c r="O124" s="362"/>
      <c r="P124" s="363"/>
      <c r="Q124" s="363"/>
      <c r="R124" s="114"/>
      <c r="S124" s="114"/>
      <c r="T124" s="114"/>
      <c r="U124" s="114"/>
      <c r="V124" s="114"/>
      <c r="W124" s="114"/>
      <c r="X124" s="114"/>
      <c r="Y124" s="114"/>
      <c r="Z124" s="114"/>
      <c r="AA124" s="168"/>
    </row>
    <row r="125" spans="15:27" ht="50" customHeight="1" thickBot="1">
      <c r="O125" s="368"/>
      <c r="P125" s="369"/>
      <c r="Q125" s="369"/>
      <c r="R125" s="179"/>
      <c r="S125" s="179"/>
      <c r="T125" s="179"/>
      <c r="U125" s="179"/>
      <c r="V125" s="179"/>
      <c r="W125" s="179"/>
      <c r="X125" s="179"/>
      <c r="Y125" s="179"/>
      <c r="Z125" s="179"/>
      <c r="AA125" s="180"/>
    </row>
    <row r="126" spans="15:27" ht="25" customHeight="1"/>
    <row r="127" spans="15:27" ht="25" customHeight="1"/>
    <row r="128" spans="15:27" ht="25" customHeight="1" thickBot="1"/>
    <row r="129" spans="15:27" ht="50" customHeight="1">
      <c r="O129" s="354" t="s">
        <v>245</v>
      </c>
      <c r="P129" s="355"/>
      <c r="Q129" s="355"/>
      <c r="R129" s="383" t="str">
        <f>IF(Z5="","",Z5)</f>
        <v/>
      </c>
      <c r="S129" s="383"/>
      <c r="T129" s="383"/>
      <c r="U129" s="383"/>
      <c r="V129" s="383"/>
      <c r="W129" s="383"/>
      <c r="X129" s="383"/>
      <c r="Y129" s="383"/>
      <c r="Z129" s="383"/>
      <c r="AA129" s="384"/>
    </row>
    <row r="130" spans="15:27" ht="25" customHeight="1">
      <c r="O130" s="356"/>
      <c r="P130" s="357"/>
      <c r="Q130" s="357"/>
      <c r="R130" s="385"/>
      <c r="S130" s="385"/>
      <c r="T130" s="385"/>
      <c r="U130" s="385"/>
      <c r="V130" s="385"/>
      <c r="W130" s="385"/>
      <c r="X130" s="385"/>
      <c r="Y130" s="385"/>
      <c r="Z130" s="385"/>
      <c r="AA130" s="386"/>
    </row>
    <row r="131" spans="15:27" ht="50" customHeight="1">
      <c r="O131" s="362" t="s">
        <v>69</v>
      </c>
      <c r="P131" s="363"/>
      <c r="Q131" s="363"/>
      <c r="R131" s="341"/>
      <c r="S131" s="341"/>
      <c r="T131" s="341"/>
      <c r="U131" s="341"/>
      <c r="V131" s="341"/>
      <c r="W131" s="341"/>
      <c r="X131" s="341"/>
      <c r="Y131" s="341"/>
      <c r="Z131" s="341"/>
      <c r="AA131" s="342"/>
    </row>
    <row r="132" spans="15:27" ht="50" customHeight="1">
      <c r="O132" s="362"/>
      <c r="P132" s="363"/>
      <c r="Q132" s="363"/>
      <c r="R132" s="341"/>
      <c r="S132" s="341"/>
      <c r="T132" s="341"/>
      <c r="U132" s="341"/>
      <c r="V132" s="341"/>
      <c r="W132" s="341"/>
      <c r="X132" s="341"/>
      <c r="Y132" s="341"/>
      <c r="Z132" s="341"/>
      <c r="AA132" s="342"/>
    </row>
    <row r="133" spans="15:27" ht="50" customHeight="1">
      <c r="O133" s="362" t="s">
        <v>235</v>
      </c>
      <c r="P133" s="363"/>
      <c r="Q133" s="363"/>
      <c r="R133" s="387"/>
      <c r="S133" s="387"/>
      <c r="T133" s="387"/>
      <c r="U133" s="387"/>
      <c r="V133" s="387"/>
      <c r="W133" s="387"/>
      <c r="X133" s="387"/>
      <c r="Y133" s="387"/>
      <c r="Z133" s="387"/>
      <c r="AA133" s="388"/>
    </row>
    <row r="134" spans="15:27" ht="25" customHeight="1">
      <c r="O134" s="362"/>
      <c r="P134" s="363"/>
      <c r="Q134" s="363"/>
      <c r="R134" s="387"/>
      <c r="S134" s="387"/>
      <c r="T134" s="387"/>
      <c r="U134" s="387"/>
      <c r="V134" s="387"/>
      <c r="W134" s="387"/>
      <c r="X134" s="387"/>
      <c r="Y134" s="387"/>
      <c r="Z134" s="387"/>
      <c r="AA134" s="388"/>
    </row>
    <row r="135" spans="15:27" ht="50" customHeight="1">
      <c r="O135" s="362" t="s">
        <v>70</v>
      </c>
      <c r="P135" s="363"/>
      <c r="Q135" s="363"/>
      <c r="R135" s="115"/>
      <c r="S135" s="115"/>
      <c r="T135" s="115"/>
      <c r="U135" s="115"/>
      <c r="V135" s="115"/>
      <c r="W135" s="115"/>
      <c r="X135" s="115"/>
      <c r="Y135" s="115"/>
      <c r="Z135" s="115"/>
      <c r="AA135" s="173"/>
    </row>
    <row r="136" spans="15:27" ht="50" customHeight="1">
      <c r="O136" s="362"/>
      <c r="P136" s="363"/>
      <c r="Q136" s="363"/>
      <c r="R136" s="115"/>
      <c r="S136" s="115"/>
      <c r="T136" s="115"/>
      <c r="U136" s="115"/>
      <c r="V136" s="115"/>
      <c r="W136" s="115"/>
      <c r="X136" s="115"/>
      <c r="Y136" s="115"/>
      <c r="Z136" s="115"/>
      <c r="AA136" s="173"/>
    </row>
    <row r="137" spans="15:27" ht="50" customHeight="1">
      <c r="O137" s="362"/>
      <c r="P137" s="363"/>
      <c r="Q137" s="363"/>
      <c r="R137" s="115"/>
      <c r="S137" s="115"/>
      <c r="T137" s="115"/>
      <c r="U137" s="115"/>
      <c r="V137" s="115"/>
      <c r="W137" s="115"/>
      <c r="X137" s="115"/>
      <c r="Y137" s="115"/>
      <c r="Z137" s="115"/>
      <c r="AA137" s="173"/>
    </row>
    <row r="138" spans="15:27" ht="50" customHeight="1" thickBot="1">
      <c r="O138" s="368"/>
      <c r="P138" s="369"/>
      <c r="Q138" s="369"/>
      <c r="R138" s="181"/>
      <c r="S138" s="181"/>
      <c r="T138" s="181"/>
      <c r="U138" s="181"/>
      <c r="V138" s="181"/>
      <c r="W138" s="181"/>
      <c r="X138" s="181"/>
      <c r="Y138" s="181"/>
      <c r="Z138" s="181"/>
      <c r="AA138" s="182"/>
    </row>
    <row r="139" spans="15:27" ht="25" customHeight="1"/>
    <row r="140" spans="15:27" ht="25" customHeight="1"/>
    <row r="141" spans="15:27" ht="25" customHeight="1" thickBot="1"/>
    <row r="142" spans="15:27" ht="50" customHeight="1">
      <c r="O142" s="354" t="s">
        <v>245</v>
      </c>
      <c r="P142" s="355"/>
      <c r="Q142" s="355"/>
      <c r="R142" s="383" t="str">
        <f>IF(AA5="","",AA5)</f>
        <v/>
      </c>
      <c r="S142" s="383"/>
      <c r="T142" s="383"/>
      <c r="U142" s="383"/>
      <c r="V142" s="383"/>
      <c r="W142" s="383"/>
      <c r="X142" s="383"/>
      <c r="Y142" s="383"/>
      <c r="Z142" s="383"/>
      <c r="AA142" s="384"/>
    </row>
    <row r="143" spans="15:27" ht="25" customHeight="1">
      <c r="O143" s="356"/>
      <c r="P143" s="357"/>
      <c r="Q143" s="357"/>
      <c r="R143" s="385"/>
      <c r="S143" s="385"/>
      <c r="T143" s="385"/>
      <c r="U143" s="385"/>
      <c r="V143" s="385"/>
      <c r="W143" s="385"/>
      <c r="X143" s="385"/>
      <c r="Y143" s="385"/>
      <c r="Z143" s="385"/>
      <c r="AA143" s="386"/>
    </row>
    <row r="144" spans="15:27" ht="50" customHeight="1">
      <c r="O144" s="362" t="s">
        <v>69</v>
      </c>
      <c r="P144" s="363"/>
      <c r="Q144" s="363"/>
      <c r="R144" s="341"/>
      <c r="S144" s="341"/>
      <c r="T144" s="341"/>
      <c r="U144" s="341"/>
      <c r="V144" s="341"/>
      <c r="W144" s="341"/>
      <c r="X144" s="341"/>
      <c r="Y144" s="341"/>
      <c r="Z144" s="341"/>
      <c r="AA144" s="342"/>
    </row>
    <row r="145" spans="15:27" ht="50" customHeight="1">
      <c r="O145" s="362"/>
      <c r="P145" s="363"/>
      <c r="Q145" s="363"/>
      <c r="R145" s="341"/>
      <c r="S145" s="341"/>
      <c r="T145" s="341"/>
      <c r="U145" s="341"/>
      <c r="V145" s="341"/>
      <c r="W145" s="341"/>
      <c r="X145" s="341"/>
      <c r="Y145" s="341"/>
      <c r="Z145" s="341"/>
      <c r="AA145" s="342"/>
    </row>
    <row r="146" spans="15:27" ht="25" customHeight="1">
      <c r="O146" s="362" t="s">
        <v>235</v>
      </c>
      <c r="P146" s="363"/>
      <c r="Q146" s="363"/>
      <c r="R146" s="387"/>
      <c r="S146" s="387"/>
      <c r="T146" s="387"/>
      <c r="U146" s="387"/>
      <c r="V146" s="387"/>
      <c r="W146" s="387"/>
      <c r="X146" s="387"/>
      <c r="Y146" s="387"/>
      <c r="Z146" s="387"/>
      <c r="AA146" s="388"/>
    </row>
    <row r="147" spans="15:27" ht="50" customHeight="1">
      <c r="O147" s="362"/>
      <c r="P147" s="363"/>
      <c r="Q147" s="363"/>
      <c r="R147" s="387"/>
      <c r="S147" s="387"/>
      <c r="T147" s="387"/>
      <c r="U147" s="387"/>
      <c r="V147" s="387"/>
      <c r="W147" s="387"/>
      <c r="X147" s="387"/>
      <c r="Y147" s="387"/>
      <c r="Z147" s="387"/>
      <c r="AA147" s="388"/>
    </row>
    <row r="148" spans="15:27" ht="50" customHeight="1">
      <c r="O148" s="362" t="s">
        <v>70</v>
      </c>
      <c r="P148" s="363"/>
      <c r="Q148" s="363"/>
      <c r="R148" s="115"/>
      <c r="S148" s="115"/>
      <c r="T148" s="115"/>
      <c r="U148" s="115"/>
      <c r="V148" s="115"/>
      <c r="W148" s="115"/>
      <c r="X148" s="115"/>
      <c r="Y148" s="115"/>
      <c r="Z148" s="115"/>
      <c r="AA148" s="173"/>
    </row>
    <row r="149" spans="15:27" ht="50" customHeight="1">
      <c r="O149" s="362"/>
      <c r="P149" s="363"/>
      <c r="Q149" s="363"/>
      <c r="R149" s="115"/>
      <c r="S149" s="115"/>
      <c r="T149" s="115"/>
      <c r="U149" s="115"/>
      <c r="V149" s="115"/>
      <c r="W149" s="115"/>
      <c r="X149" s="115"/>
      <c r="Y149" s="115"/>
      <c r="Z149" s="115"/>
      <c r="AA149" s="173"/>
    </row>
    <row r="150" spans="15:27" ht="50" customHeight="1">
      <c r="O150" s="362"/>
      <c r="P150" s="363"/>
      <c r="Q150" s="363"/>
      <c r="R150" s="115"/>
      <c r="S150" s="115"/>
      <c r="T150" s="115"/>
      <c r="U150" s="115"/>
      <c r="V150" s="115"/>
      <c r="W150" s="115"/>
      <c r="X150" s="115"/>
      <c r="Y150" s="115"/>
      <c r="Z150" s="115"/>
      <c r="AA150" s="173"/>
    </row>
    <row r="151" spans="15:27" ht="50" customHeight="1" thickBot="1">
      <c r="O151" s="368"/>
      <c r="P151" s="369"/>
      <c r="Q151" s="369"/>
      <c r="R151" s="181"/>
      <c r="S151" s="181"/>
      <c r="T151" s="181"/>
      <c r="U151" s="181"/>
      <c r="V151" s="181"/>
      <c r="W151" s="181"/>
      <c r="X151" s="181"/>
      <c r="Y151" s="181"/>
      <c r="Z151" s="181"/>
      <c r="AA151" s="182"/>
    </row>
    <row r="152" spans="15:27" ht="25" customHeight="1"/>
    <row r="153" spans="15:27" ht="11" customHeight="1"/>
    <row r="154" spans="15:27" ht="2" customHeight="1"/>
    <row r="155" spans="15:27" ht="5" customHeight="1"/>
  </sheetData>
  <mergeCells count="311">
    <mergeCell ref="D2:D3"/>
    <mergeCell ref="D39:L39"/>
    <mergeCell ref="D40:L40"/>
    <mergeCell ref="B5:L8"/>
    <mergeCell ref="F12:L14"/>
    <mergeCell ref="F15:L16"/>
    <mergeCell ref="B31:C31"/>
    <mergeCell ref="B29:C29"/>
    <mergeCell ref="B30:C30"/>
    <mergeCell ref="B35:C36"/>
    <mergeCell ref="B37:C38"/>
    <mergeCell ref="B33:C34"/>
    <mergeCell ref="B32:C32"/>
    <mergeCell ref="D29:L29"/>
    <mergeCell ref="D30:L30"/>
    <mergeCell ref="D31:L31"/>
    <mergeCell ref="D32:L32"/>
    <mergeCell ref="D33:L34"/>
    <mergeCell ref="D35:L36"/>
    <mergeCell ref="D37:L38"/>
    <mergeCell ref="B39:C39"/>
    <mergeCell ref="B22:C23"/>
    <mergeCell ref="B24:C25"/>
    <mergeCell ref="B27:C28"/>
    <mergeCell ref="AF22:AR22"/>
    <mergeCell ref="O148:Q151"/>
    <mergeCell ref="O144:Q145"/>
    <mergeCell ref="R144:AA145"/>
    <mergeCell ref="O146:Q147"/>
    <mergeCell ref="R146:R147"/>
    <mergeCell ref="S146:S147"/>
    <mergeCell ref="T146:T147"/>
    <mergeCell ref="U146:U147"/>
    <mergeCell ref="V146:V147"/>
    <mergeCell ref="W146:W147"/>
    <mergeCell ref="X146:X147"/>
    <mergeCell ref="Y146:Y147"/>
    <mergeCell ref="Z146:Z147"/>
    <mergeCell ref="AA146:AA147"/>
    <mergeCell ref="O142:Q143"/>
    <mergeCell ref="R142:AA143"/>
    <mergeCell ref="O135:Q138"/>
    <mergeCell ref="O131:Q132"/>
    <mergeCell ref="R131:AA132"/>
    <mergeCell ref="O133:Q134"/>
    <mergeCell ref="R133:R134"/>
    <mergeCell ref="S133:S134"/>
    <mergeCell ref="T133:T134"/>
    <mergeCell ref="U133:U134"/>
    <mergeCell ref="V133:V134"/>
    <mergeCell ref="W133:W134"/>
    <mergeCell ref="X133:X134"/>
    <mergeCell ref="Y133:Y134"/>
    <mergeCell ref="Z133:Z134"/>
    <mergeCell ref="AA133:AA134"/>
    <mergeCell ref="O129:Q130"/>
    <mergeCell ref="R129:AA130"/>
    <mergeCell ref="O122:Q125"/>
    <mergeCell ref="O118:Q119"/>
    <mergeCell ref="R118:AA119"/>
    <mergeCell ref="O120:Q121"/>
    <mergeCell ref="R120:R121"/>
    <mergeCell ref="S120:S121"/>
    <mergeCell ref="T120:T121"/>
    <mergeCell ref="U120:U121"/>
    <mergeCell ref="V120:V121"/>
    <mergeCell ref="W120:W121"/>
    <mergeCell ref="X120:X121"/>
    <mergeCell ref="Y120:Y121"/>
    <mergeCell ref="Z120:Z121"/>
    <mergeCell ref="AA120:AA121"/>
    <mergeCell ref="O116:Q117"/>
    <mergeCell ref="R116:AA117"/>
    <mergeCell ref="O109:Q112"/>
    <mergeCell ref="O105:Q106"/>
    <mergeCell ref="R105:AA106"/>
    <mergeCell ref="O107:Q108"/>
    <mergeCell ref="R107:R108"/>
    <mergeCell ref="S107:S108"/>
    <mergeCell ref="T107:T108"/>
    <mergeCell ref="U107:U108"/>
    <mergeCell ref="V107:V108"/>
    <mergeCell ref="W107:W108"/>
    <mergeCell ref="X107:X108"/>
    <mergeCell ref="Y107:Y108"/>
    <mergeCell ref="Z107:Z108"/>
    <mergeCell ref="AA107:AA108"/>
    <mergeCell ref="O103:Q104"/>
    <mergeCell ref="R103:AA104"/>
    <mergeCell ref="O96:Q99"/>
    <mergeCell ref="AF96:AH99"/>
    <mergeCell ref="AI94:AI95"/>
    <mergeCell ref="AJ94:AJ95"/>
    <mergeCell ref="W94:W95"/>
    <mergeCell ref="X94:X95"/>
    <mergeCell ref="Y94:Y95"/>
    <mergeCell ref="Z94:Z95"/>
    <mergeCell ref="AA94:AA95"/>
    <mergeCell ref="AF94:AH95"/>
    <mergeCell ref="O90:Q91"/>
    <mergeCell ref="R90:AA91"/>
    <mergeCell ref="AF90:AH91"/>
    <mergeCell ref="AI90:AR91"/>
    <mergeCell ref="O92:Q93"/>
    <mergeCell ref="R92:AA93"/>
    <mergeCell ref="AF92:AH93"/>
    <mergeCell ref="AI92:AR93"/>
    <mergeCell ref="AO94:AO95"/>
    <mergeCell ref="AP94:AP95"/>
    <mergeCell ref="AQ94:AQ95"/>
    <mergeCell ref="AR94:AR95"/>
    <mergeCell ref="AL94:AL95"/>
    <mergeCell ref="AM94:AM95"/>
    <mergeCell ref="AN94:AN95"/>
    <mergeCell ref="O94:Q95"/>
    <mergeCell ref="R94:R95"/>
    <mergeCell ref="AK94:AK95"/>
    <mergeCell ref="S94:S95"/>
    <mergeCell ref="T94:T95"/>
    <mergeCell ref="U94:U95"/>
    <mergeCell ref="V94:V95"/>
    <mergeCell ref="AF83:AH86"/>
    <mergeCell ref="O83:Q86"/>
    <mergeCell ref="AI81:AI82"/>
    <mergeCell ref="AJ81:AJ82"/>
    <mergeCell ref="AK81:AK82"/>
    <mergeCell ref="W81:W82"/>
    <mergeCell ref="X81:X82"/>
    <mergeCell ref="Y81:Y82"/>
    <mergeCell ref="Z81:Z82"/>
    <mergeCell ref="AA81:AA82"/>
    <mergeCell ref="AF81:AH82"/>
    <mergeCell ref="O81:Q82"/>
    <mergeCell ref="R81:R82"/>
    <mergeCell ref="O77:Q78"/>
    <mergeCell ref="R77:AA78"/>
    <mergeCell ref="AF77:AH78"/>
    <mergeCell ref="AI77:AR78"/>
    <mergeCell ref="O79:Q80"/>
    <mergeCell ref="R79:AA80"/>
    <mergeCell ref="AF79:AH80"/>
    <mergeCell ref="AI79:AR80"/>
    <mergeCell ref="AO81:AO82"/>
    <mergeCell ref="AP81:AP82"/>
    <mergeCell ref="AQ81:AQ82"/>
    <mergeCell ref="AR81:AR82"/>
    <mergeCell ref="AL81:AL82"/>
    <mergeCell ref="AM81:AM82"/>
    <mergeCell ref="AN81:AN82"/>
    <mergeCell ref="S81:S82"/>
    <mergeCell ref="T81:T82"/>
    <mergeCell ref="U81:U82"/>
    <mergeCell ref="V81:V82"/>
    <mergeCell ref="AF70:AH73"/>
    <mergeCell ref="O70:Q73"/>
    <mergeCell ref="AI68:AI69"/>
    <mergeCell ref="AJ68:AJ69"/>
    <mergeCell ref="AK68:AK69"/>
    <mergeCell ref="W68:W69"/>
    <mergeCell ref="X68:X69"/>
    <mergeCell ref="Y68:Y69"/>
    <mergeCell ref="Z68:Z69"/>
    <mergeCell ref="AA68:AA69"/>
    <mergeCell ref="AF68:AH69"/>
    <mergeCell ref="O68:Q69"/>
    <mergeCell ref="R68:R69"/>
    <mergeCell ref="O64:Q65"/>
    <mergeCell ref="R64:AA65"/>
    <mergeCell ref="AF64:AH65"/>
    <mergeCell ref="AI64:AR65"/>
    <mergeCell ref="O66:Q67"/>
    <mergeCell ref="R66:AA67"/>
    <mergeCell ref="AF66:AH67"/>
    <mergeCell ref="AI66:AR67"/>
    <mergeCell ref="AO68:AO69"/>
    <mergeCell ref="AP68:AP69"/>
    <mergeCell ref="AQ68:AQ69"/>
    <mergeCell ref="AR68:AR69"/>
    <mergeCell ref="AL68:AL69"/>
    <mergeCell ref="AM68:AM69"/>
    <mergeCell ref="AN68:AN69"/>
    <mergeCell ref="S68:S69"/>
    <mergeCell ref="T68:T69"/>
    <mergeCell ref="U68:U69"/>
    <mergeCell ref="V68:V69"/>
    <mergeCell ref="AF57:AH60"/>
    <mergeCell ref="O57:Q60"/>
    <mergeCell ref="AI55:AI56"/>
    <mergeCell ref="AJ55:AJ56"/>
    <mergeCell ref="AK55:AK56"/>
    <mergeCell ref="W55:W56"/>
    <mergeCell ref="X55:X56"/>
    <mergeCell ref="Y55:Y56"/>
    <mergeCell ref="Z55:Z56"/>
    <mergeCell ref="AA55:AA56"/>
    <mergeCell ref="AF55:AH56"/>
    <mergeCell ref="O55:Q56"/>
    <mergeCell ref="R55:R56"/>
    <mergeCell ref="O51:Q52"/>
    <mergeCell ref="R51:AA52"/>
    <mergeCell ref="AF51:AH52"/>
    <mergeCell ref="AI51:AR52"/>
    <mergeCell ref="O53:Q54"/>
    <mergeCell ref="R53:AA54"/>
    <mergeCell ref="AF53:AH54"/>
    <mergeCell ref="AI53:AR54"/>
    <mergeCell ref="AO55:AO56"/>
    <mergeCell ref="AP55:AP56"/>
    <mergeCell ref="AQ55:AQ56"/>
    <mergeCell ref="AR55:AR56"/>
    <mergeCell ref="AL55:AL56"/>
    <mergeCell ref="AM55:AM56"/>
    <mergeCell ref="AN55:AN56"/>
    <mergeCell ref="S55:S56"/>
    <mergeCell ref="T55:T56"/>
    <mergeCell ref="U55:U56"/>
    <mergeCell ref="V55:V56"/>
    <mergeCell ref="AF44:AH47"/>
    <mergeCell ref="AO42:AO43"/>
    <mergeCell ref="AP42:AP43"/>
    <mergeCell ref="AQ42:AQ43"/>
    <mergeCell ref="AR42:AR43"/>
    <mergeCell ref="O44:Q47"/>
    <mergeCell ref="AI42:AI43"/>
    <mergeCell ref="AJ42:AJ43"/>
    <mergeCell ref="AK42:AK43"/>
    <mergeCell ref="AL42:AL43"/>
    <mergeCell ref="AM42:AM43"/>
    <mergeCell ref="AN42:AN43"/>
    <mergeCell ref="W42:W43"/>
    <mergeCell ref="X42:X43"/>
    <mergeCell ref="Y42:Y43"/>
    <mergeCell ref="Z42:Z43"/>
    <mergeCell ref="AA42:AA43"/>
    <mergeCell ref="AF42:AH43"/>
    <mergeCell ref="O42:Q43"/>
    <mergeCell ref="R42:R43"/>
    <mergeCell ref="S42:S43"/>
    <mergeCell ref="T42:T43"/>
    <mergeCell ref="U42:U43"/>
    <mergeCell ref="V42:V43"/>
    <mergeCell ref="O38:Q39"/>
    <mergeCell ref="R38:AA39"/>
    <mergeCell ref="AF38:AH39"/>
    <mergeCell ref="AI38:AR39"/>
    <mergeCell ref="O40:Q41"/>
    <mergeCell ref="R40:AA41"/>
    <mergeCell ref="AF40:AH41"/>
    <mergeCell ref="AI40:AR41"/>
    <mergeCell ref="AF30:AH33"/>
    <mergeCell ref="O30:Q33"/>
    <mergeCell ref="AF24:AH25"/>
    <mergeCell ref="AI24:AR25"/>
    <mergeCell ref="O26:Q27"/>
    <mergeCell ref="R26:AA27"/>
    <mergeCell ref="AF26:AH27"/>
    <mergeCell ref="AI26:AR27"/>
    <mergeCell ref="AO28:AO29"/>
    <mergeCell ref="AP28:AP29"/>
    <mergeCell ref="AQ28:AQ29"/>
    <mergeCell ref="AR28:AR29"/>
    <mergeCell ref="O24:Q25"/>
    <mergeCell ref="R24:AA25"/>
    <mergeCell ref="AI28:AI29"/>
    <mergeCell ref="AJ28:AJ29"/>
    <mergeCell ref="AK28:AK29"/>
    <mergeCell ref="AL28:AL29"/>
    <mergeCell ref="AM28:AM29"/>
    <mergeCell ref="AN28:AN29"/>
    <mergeCell ref="W28:W29"/>
    <mergeCell ref="X28:X29"/>
    <mergeCell ref="Y28:Y29"/>
    <mergeCell ref="Z28:Z29"/>
    <mergeCell ref="AA28:AA29"/>
    <mergeCell ref="AF28:AH29"/>
    <mergeCell ref="B21:L21"/>
    <mergeCell ref="D22:L23"/>
    <mergeCell ref="D24:L25"/>
    <mergeCell ref="D26:L26"/>
    <mergeCell ref="D27:L28"/>
    <mergeCell ref="O22:AA22"/>
    <mergeCell ref="R17:AA17"/>
    <mergeCell ref="F17:L18"/>
    <mergeCell ref="R18:AA18"/>
    <mergeCell ref="O10:Q18"/>
    <mergeCell ref="R16:AA16"/>
    <mergeCell ref="B10:C10"/>
    <mergeCell ref="B40:C40"/>
    <mergeCell ref="O3:AA4"/>
    <mergeCell ref="O5:Q8"/>
    <mergeCell ref="R5:R8"/>
    <mergeCell ref="S5:S8"/>
    <mergeCell ref="T5:T8"/>
    <mergeCell ref="U5:U8"/>
    <mergeCell ref="V5:V8"/>
    <mergeCell ref="W5:W8"/>
    <mergeCell ref="X5:X8"/>
    <mergeCell ref="Y5:Y8"/>
    <mergeCell ref="Z5:Z8"/>
    <mergeCell ref="AA5:AA8"/>
    <mergeCell ref="B12:C14"/>
    <mergeCell ref="D10:L10"/>
    <mergeCell ref="R10:AA11"/>
    <mergeCell ref="R12:AA13"/>
    <mergeCell ref="R14:AA15"/>
    <mergeCell ref="O28:Q29"/>
    <mergeCell ref="R28:R29"/>
    <mergeCell ref="S28:S29"/>
    <mergeCell ref="T28:T29"/>
    <mergeCell ref="U28:U29"/>
    <mergeCell ref="V28:V29"/>
  </mergeCells>
  <conditionalFormatting sqref="R5:AA8 R10 R12 R14 R26:AA33 AI26:AR33 R40:AA47 AI40:AR47 R53:AA60 AI53:AR60 R66:AA73 AI66:AR73 R79:AA86 AI79:AR86 R92:AA99 AI92:AR99 R105:AA112 R118:AA125 R131:AA138 R144:AA151">
    <cfRule type="containsBlanks" dxfId="174" priority="36">
      <formula>LEN(TRIM(R5))=0</formula>
    </cfRule>
  </conditionalFormatting>
  <conditionalFormatting sqref="R16:AA18">
    <cfRule type="containsBlanks" dxfId="173" priority="1">
      <formula>LEN(TRIM(R16))=0</formula>
    </cfRule>
  </conditionalFormatting>
  <conditionalFormatting sqref="R24:AA25 AI24:AR25 R38:AA39 AI38:AR39 R51:AA52 AI51:AR52 R64:AA65 AI64:AR65 R77:AA78 AI77:AR78 R90:AA91 AI90:AR91 R103:AA104 R116:AA117 R129:AA130 R142:AA143">
    <cfRule type="containsBlanks" dxfId="172" priority="17">
      <formula>LEN(TRIM(R24))=0</formula>
    </cfRule>
  </conditionalFormatting>
  <hyperlinks>
    <hyperlink ref="D22:L23" location="'2. Capabilty Analysis'!O3" display="Go to cell O3 to view the business value chain overview table. " xr:uid="{FE9D4996-6483-FB44-9C13-AEF1CF29E619}"/>
    <hyperlink ref="D24:L25" location="'2. Capabilty Analysis'!R5" display="Go to cell R5 to begin selecting your primary capabilities. Select up to 10 primary capabilities using the drop-down list in cells R5 to AA5." xr:uid="{1892BDBB-D8E1-1347-8446-0AA172F06D3A}"/>
    <hyperlink ref="D26:L26" location="'2. Capabilty Analysis'!R10" display="Go to cell R10 to begin selecting your secondary capabilities. Select up to 6 secondary capabilities using the drop-down list in cells R10 to R15" xr:uid="{64E69475-590C-4240-AB67-C798CA9C2678}"/>
    <hyperlink ref="D27:L28" location="'2. Capabilty Analysis'!O22" display="Go to cell O22 to see the primary cababilities table. In this section, you can input details for your primary capabilities. You will find 10 tables divided into three different sections: Description, Subactivities, and Skills. Each table is named after a " xr:uid="{7116B4A3-E90F-8E4A-B4C6-8957B7ED2E50}"/>
    <hyperlink ref="D29:L29" location="'2. Capabilty Analysis'!R26" display="Go to cell R26 to write the description of your first primary capability." xr:uid="{EFF1B5EE-A080-184B-A3A7-8A7D9EA1C7B1}"/>
    <hyperlink ref="D30:L30" location="'2. Capabilty Analysis'!R28" display="Go to cell R28. Select up to 10 relevant subactivities for this capability by using the drop-down list in cells R28 to AA28." xr:uid="{1DD31B98-9C30-9D45-A477-BEB9DAAD9499}"/>
    <hyperlink ref="D31:L31" location="'2. Capabilty Analysis'!R30" display="Go to cell R30. Select up to 50 relevant skills for this capability by using the drop-down list in cells R30 to AA33." xr:uid="{270F6DFB-1A8A-134B-8573-3AD2CAE5A69B}"/>
    <hyperlink ref="D33:L34" location="'2. Capabilty Analysis'!AF22" display="'2. Capabilty Analysis'!AF22" xr:uid="{75872946-8441-7949-8E67-E63AD509ED1F}"/>
    <hyperlink ref="D35:L36" location="'2. Capabilty Analysis'!AI26" display="Go to cell AI26 to write the description of your first primary capability." xr:uid="{603250B5-690D-6449-8920-CF603D874C6A}"/>
    <hyperlink ref="D37:L38" location="'2. Capabilty Analysis'!AI28" display="Go to cell AI28. Select up to 10 relevant subactivities for this capability by using the drop-down list in cells AI26 to AR26." xr:uid="{E958E639-6DB3-6F42-AB67-E116DA056886}"/>
    <hyperlink ref="D39:L39" location="'2. Capabilty Analysis'!AI30" display="Go to cell AI30. Select up to 50 relevant skills for this capability by using the drop-down list in cells AI30 to AR33." xr:uid="{C5B194AD-BF08-3B49-986F-CC7F638F9F52}"/>
    <hyperlink ref="D12" location="'1. Customizable Structure'!A1" display="Customizable structure" xr:uid="{E1B1B2EB-5BD4-CC44-A8A2-9A77FDB2D7FB}"/>
    <hyperlink ref="D15" location="'2. Capabilty Analysis'!O22" display="Primary capabilities" xr:uid="{BEDBC0E4-342E-9C43-8F4C-94E7A71D3630}"/>
    <hyperlink ref="D17" location="'2. Capabilty Analysis'!AF22" display="Secondary capabilities" xr:uid="{134D86E4-42BC-864B-999D-957E4C3B6501}"/>
    <hyperlink ref="D12:D13" location="'2. Capabilty Analysis'!O3" display="Business value chain overview table" xr:uid="{B032BFA2-55B8-0741-9AD9-4F514D80A33A}"/>
  </hyperlink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5C4C1AF3-E8B1-334E-9AB6-FC0987BAFB79}">
          <x14:formula1>
            <xm:f>'BACKEND - 1. Term Sheet'!$J$5:$J$20</xm:f>
          </x14:formula1>
          <xm:sqref>R42:AA43 R55:AA56 R68:AA69 R81:AA82 R94:AA95 R107:AA108 R120:AA121 R133:AA134 R146:AA147 R28:AA29 AI28:AR29 AI42:AR43 AI55:AR56 AI68:AR69 AI81:AR82 AI94:AR95</xm:sqref>
        </x14:dataValidation>
        <x14:dataValidation type="list" allowBlank="1" showInputMessage="1" showErrorMessage="1" xr:uid="{7BDF2283-270B-9348-8EB2-C7D880D4F6B9}">
          <x14:formula1>
            <xm:f>'BACKEND - 1. Term Sheet'!$L$5:$L$54</xm:f>
          </x14:formula1>
          <xm:sqref>R30:AA33 AI30:AR33 R44:AA47 AI44:AR47 AI57:AR60 R57:AA60 AI70:AR73 R70:AA73 AI83:AR86 R83:AA86 AI96:AR99 R96:AA99 R109:AA112 R122:AA125 R135:AA138 R148:AA151</xm:sqref>
        </x14:dataValidation>
        <x14:dataValidation type="list" allowBlank="1" showInputMessage="1" showErrorMessage="1" xr:uid="{86C8080E-1BBA-4149-9480-2E787DCCD08C}">
          <x14:formula1>
            <xm:f>'BACKEND - 1. Term Sheet'!$H$5:$H$20</xm:f>
          </x14:formula1>
          <xm:sqref>R5:AA8 R10 R12 R14 R16:AA18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AE698-D46B-CE40-AC78-A8A02F69A210}">
  <dimension ref="B1:AU165"/>
  <sheetViews>
    <sheetView showGridLines="0" zoomScaleNormal="100" zoomScaleSheetLayoutView="50" workbookViewId="0">
      <selection activeCell="A3" sqref="A3"/>
    </sheetView>
  </sheetViews>
  <sheetFormatPr baseColWidth="10" defaultColWidth="11" defaultRowHeight="30" customHeight="1"/>
  <cols>
    <col min="1" max="1" width="4.1640625" customWidth="1"/>
    <col min="2" max="2" width="22.5" customWidth="1"/>
    <col min="3" max="3" width="13.33203125" customWidth="1"/>
    <col min="4" max="4" width="28.1640625" customWidth="1"/>
    <col min="5" max="5" width="1.83203125" customWidth="1"/>
    <col min="6" max="8" width="20.83203125" customWidth="1"/>
    <col min="9" max="9" width="29.83203125" customWidth="1"/>
    <col min="10" max="10" width="26.1640625" customWidth="1"/>
    <col min="11" max="11" width="2.5" customWidth="1"/>
    <col min="12" max="12" width="4.6640625" customWidth="1"/>
    <col min="16" max="16" width="24.33203125" customWidth="1"/>
    <col min="17" max="18" width="7.6640625" customWidth="1"/>
    <col min="19" max="19" width="6.1640625" customWidth="1"/>
    <col min="20" max="20" width="1.33203125" customWidth="1"/>
    <col min="21" max="22" width="6.6640625" customWidth="1"/>
    <col min="23" max="24" width="16.83203125" customWidth="1"/>
    <col min="25" max="25" width="8" customWidth="1"/>
    <col min="26" max="26" width="7.83203125" customWidth="1"/>
    <col min="27" max="27" width="13.83203125" customWidth="1"/>
    <col min="28" max="28" width="9" customWidth="1"/>
    <col min="29" max="34" width="12.5" customWidth="1"/>
    <col min="35" max="39" width="13" customWidth="1"/>
    <col min="40" max="40" width="7.1640625" customWidth="1"/>
    <col min="41" max="45" width="19.5" customWidth="1"/>
  </cols>
  <sheetData>
    <row r="1" spans="2:47" ht="7" customHeight="1"/>
    <row r="2" spans="2:47" ht="14" customHeight="1" thickBot="1">
      <c r="B2" s="43"/>
      <c r="C2" s="43"/>
      <c r="D2" s="392"/>
      <c r="E2" s="43"/>
      <c r="F2" s="43"/>
      <c r="G2" s="43"/>
      <c r="H2" s="43"/>
      <c r="I2" s="43"/>
      <c r="J2" s="43"/>
      <c r="K2" s="43"/>
      <c r="L2" s="43"/>
      <c r="AR2" s="111"/>
      <c r="AS2" s="111"/>
      <c r="AT2" s="111"/>
      <c r="AU2" s="111"/>
    </row>
    <row r="3" spans="2:47" ht="30" customHeight="1">
      <c r="B3" s="43"/>
      <c r="C3" s="43"/>
      <c r="D3" s="392"/>
      <c r="E3" s="43"/>
      <c r="F3" s="43"/>
      <c r="G3" s="43"/>
      <c r="H3" s="43"/>
      <c r="I3" s="43"/>
      <c r="J3" s="43"/>
      <c r="K3" s="43"/>
      <c r="L3" s="43"/>
      <c r="O3" s="455" t="s">
        <v>257</v>
      </c>
      <c r="P3" s="456"/>
      <c r="Q3" s="456"/>
      <c r="R3" s="456"/>
      <c r="S3" s="456"/>
      <c r="T3" s="456"/>
      <c r="U3" s="456"/>
      <c r="V3" s="456"/>
      <c r="W3" s="456"/>
      <c r="X3" s="456"/>
      <c r="Y3" s="456"/>
      <c r="Z3" s="456"/>
      <c r="AA3" s="456"/>
      <c r="AB3" s="456"/>
      <c r="AC3" s="456"/>
      <c r="AD3" s="456"/>
      <c r="AE3" s="456"/>
      <c r="AF3" s="456"/>
      <c r="AG3" s="456"/>
      <c r="AH3" s="456"/>
      <c r="AI3" s="456"/>
      <c r="AJ3" s="456"/>
      <c r="AK3" s="456"/>
      <c r="AL3" s="456"/>
      <c r="AM3" s="456"/>
      <c r="AN3" s="456"/>
      <c r="AO3" s="456"/>
      <c r="AP3" s="456"/>
      <c r="AQ3" s="456"/>
      <c r="AR3" s="456"/>
      <c r="AS3" s="457"/>
      <c r="AT3" s="111"/>
      <c r="AU3" s="111"/>
    </row>
    <row r="4" spans="2:47" ht="27" customHeight="1">
      <c r="B4" s="43"/>
      <c r="C4" s="43"/>
      <c r="D4" s="43"/>
      <c r="E4" s="43"/>
      <c r="F4" s="43"/>
      <c r="G4" s="43"/>
      <c r="H4" s="43"/>
      <c r="I4" s="43"/>
      <c r="J4" s="43"/>
      <c r="K4" s="43"/>
      <c r="L4" s="43"/>
      <c r="O4" s="458"/>
      <c r="P4" s="459"/>
      <c r="Q4" s="459"/>
      <c r="R4" s="459"/>
      <c r="S4" s="459"/>
      <c r="T4" s="459"/>
      <c r="U4" s="459"/>
      <c r="V4" s="459"/>
      <c r="W4" s="459"/>
      <c r="X4" s="459"/>
      <c r="Y4" s="459"/>
      <c r="Z4" s="459"/>
      <c r="AA4" s="459"/>
      <c r="AB4" s="459"/>
      <c r="AC4" s="459"/>
      <c r="AD4" s="459"/>
      <c r="AE4" s="459"/>
      <c r="AF4" s="459"/>
      <c r="AG4" s="459"/>
      <c r="AH4" s="459"/>
      <c r="AI4" s="459"/>
      <c r="AJ4" s="459"/>
      <c r="AK4" s="459"/>
      <c r="AL4" s="459"/>
      <c r="AM4" s="459"/>
      <c r="AN4" s="459"/>
      <c r="AO4" s="459"/>
      <c r="AP4" s="459"/>
      <c r="AQ4" s="459"/>
      <c r="AR4" s="459"/>
      <c r="AS4" s="460"/>
      <c r="AT4" s="111"/>
      <c r="AU4" s="111"/>
    </row>
    <row r="5" spans="2:47" ht="7" customHeight="1">
      <c r="B5" s="43"/>
      <c r="C5" s="43"/>
      <c r="D5" s="43"/>
      <c r="E5" s="43"/>
      <c r="F5" s="43"/>
      <c r="G5" s="43"/>
      <c r="H5" s="43"/>
      <c r="I5" s="43"/>
      <c r="J5" s="43"/>
      <c r="K5" s="43"/>
      <c r="L5" s="43"/>
      <c r="O5" s="425" t="s">
        <v>10</v>
      </c>
      <c r="P5" s="426"/>
      <c r="Q5" s="426" t="s">
        <v>115</v>
      </c>
      <c r="R5" s="426"/>
      <c r="S5" s="426"/>
      <c r="T5" s="426"/>
      <c r="U5" s="426"/>
      <c r="V5" s="426"/>
      <c r="W5" s="426" t="s">
        <v>251</v>
      </c>
      <c r="X5" s="426"/>
      <c r="Y5" s="426"/>
      <c r="Z5" s="426"/>
      <c r="AA5" s="426"/>
      <c r="AB5" s="426"/>
      <c r="AC5" s="426" t="s">
        <v>69</v>
      </c>
      <c r="AD5" s="426"/>
      <c r="AE5" s="426"/>
      <c r="AF5" s="426"/>
      <c r="AG5" s="426"/>
      <c r="AH5" s="426"/>
      <c r="AI5" s="426" t="s">
        <v>250</v>
      </c>
      <c r="AJ5" s="426"/>
      <c r="AK5" s="426"/>
      <c r="AL5" s="426"/>
      <c r="AM5" s="426"/>
      <c r="AN5" s="426"/>
      <c r="AO5" s="426" t="s">
        <v>70</v>
      </c>
      <c r="AP5" s="426"/>
      <c r="AQ5" s="426"/>
      <c r="AR5" s="426"/>
      <c r="AS5" s="492"/>
    </row>
    <row r="6" spans="2:47" ht="6" customHeight="1">
      <c r="B6" s="418" t="s">
        <v>242</v>
      </c>
      <c r="C6" s="418"/>
      <c r="D6" s="418"/>
      <c r="E6" s="418"/>
      <c r="F6" s="418"/>
      <c r="G6" s="418"/>
      <c r="H6" s="418"/>
      <c r="I6" s="418"/>
      <c r="J6" s="418"/>
      <c r="K6" s="418"/>
      <c r="L6" s="418"/>
      <c r="O6" s="425"/>
      <c r="P6" s="426"/>
      <c r="Q6" s="426"/>
      <c r="R6" s="426"/>
      <c r="S6" s="426"/>
      <c r="T6" s="426"/>
      <c r="U6" s="426"/>
      <c r="V6" s="426"/>
      <c r="W6" s="426"/>
      <c r="X6" s="426"/>
      <c r="Y6" s="426"/>
      <c r="Z6" s="426"/>
      <c r="AA6" s="426"/>
      <c r="AB6" s="426"/>
      <c r="AC6" s="426"/>
      <c r="AD6" s="426"/>
      <c r="AE6" s="426"/>
      <c r="AF6" s="426"/>
      <c r="AG6" s="426"/>
      <c r="AH6" s="426"/>
      <c r="AI6" s="426"/>
      <c r="AJ6" s="426"/>
      <c r="AK6" s="426"/>
      <c r="AL6" s="426"/>
      <c r="AM6" s="426"/>
      <c r="AN6" s="426"/>
      <c r="AO6" s="426"/>
      <c r="AP6" s="426"/>
      <c r="AQ6" s="426"/>
      <c r="AR6" s="426"/>
      <c r="AS6" s="492"/>
    </row>
    <row r="7" spans="2:47" ht="30" customHeight="1">
      <c r="B7" s="418"/>
      <c r="C7" s="418"/>
      <c r="D7" s="418"/>
      <c r="E7" s="418"/>
      <c r="F7" s="418"/>
      <c r="G7" s="418"/>
      <c r="H7" s="418"/>
      <c r="I7" s="418"/>
      <c r="J7" s="418"/>
      <c r="K7" s="418"/>
      <c r="L7" s="418"/>
      <c r="O7" s="425"/>
      <c r="P7" s="426"/>
      <c r="Q7" s="426"/>
      <c r="R7" s="426"/>
      <c r="S7" s="426"/>
      <c r="T7" s="426"/>
      <c r="U7" s="426"/>
      <c r="V7" s="426"/>
      <c r="W7" s="441"/>
      <c r="X7" s="441"/>
      <c r="Y7" s="441"/>
      <c r="Z7" s="441"/>
      <c r="AA7" s="441"/>
      <c r="AB7" s="441"/>
      <c r="AC7" s="441"/>
      <c r="AD7" s="441"/>
      <c r="AE7" s="441"/>
      <c r="AF7" s="441"/>
      <c r="AG7" s="441"/>
      <c r="AH7" s="441"/>
      <c r="AI7" s="441"/>
      <c r="AJ7" s="441"/>
      <c r="AK7" s="441"/>
      <c r="AL7" s="441"/>
      <c r="AM7" s="441"/>
      <c r="AN7" s="441"/>
      <c r="AO7" s="426"/>
      <c r="AP7" s="426"/>
      <c r="AQ7" s="426"/>
      <c r="AR7" s="426"/>
      <c r="AS7" s="492"/>
    </row>
    <row r="8" spans="2:47" ht="20" customHeight="1">
      <c r="B8" s="418"/>
      <c r="C8" s="418"/>
      <c r="D8" s="418"/>
      <c r="E8" s="418"/>
      <c r="F8" s="418"/>
      <c r="G8" s="418"/>
      <c r="H8" s="418"/>
      <c r="I8" s="418"/>
      <c r="J8" s="418"/>
      <c r="K8" s="418"/>
      <c r="L8" s="418"/>
      <c r="O8" s="427"/>
      <c r="P8" s="428"/>
      <c r="Q8" s="444"/>
      <c r="R8" s="444"/>
      <c r="S8" s="444"/>
      <c r="T8" s="444"/>
      <c r="U8" s="444"/>
      <c r="V8" s="444"/>
      <c r="W8" s="443"/>
      <c r="X8" s="443"/>
      <c r="Y8" s="443"/>
      <c r="Z8" s="443"/>
      <c r="AA8" s="443"/>
      <c r="AB8" s="443"/>
      <c r="AC8" s="443"/>
      <c r="AD8" s="443"/>
      <c r="AE8" s="443"/>
      <c r="AF8" s="443"/>
      <c r="AG8" s="443"/>
      <c r="AH8" s="443"/>
      <c r="AI8" s="438"/>
      <c r="AJ8" s="438"/>
      <c r="AK8" s="438"/>
      <c r="AL8" s="438"/>
      <c r="AM8" s="438"/>
      <c r="AN8" s="438"/>
      <c r="AO8" s="444"/>
      <c r="AP8" s="444"/>
      <c r="AQ8" s="444"/>
      <c r="AR8" s="444"/>
      <c r="AS8" s="491"/>
    </row>
    <row r="9" spans="2:47" ht="20" customHeight="1">
      <c r="B9" s="43"/>
      <c r="C9" s="43"/>
      <c r="D9" s="43"/>
      <c r="E9" s="43"/>
      <c r="F9" s="43"/>
      <c r="G9" s="43"/>
      <c r="H9" s="43"/>
      <c r="I9" s="43"/>
      <c r="J9" s="43"/>
      <c r="K9" s="43"/>
      <c r="L9" s="43"/>
      <c r="O9" s="419"/>
      <c r="P9" s="420"/>
      <c r="Q9" s="442"/>
      <c r="R9" s="442"/>
      <c r="S9" s="442"/>
      <c r="T9" s="442"/>
      <c r="U9" s="442"/>
      <c r="V9" s="442"/>
      <c r="W9" s="439"/>
      <c r="X9" s="439"/>
      <c r="Y9" s="439"/>
      <c r="Z9" s="439"/>
      <c r="AA9" s="439"/>
      <c r="AB9" s="439"/>
      <c r="AC9" s="439"/>
      <c r="AD9" s="439"/>
      <c r="AE9" s="439"/>
      <c r="AF9" s="439"/>
      <c r="AG9" s="439"/>
      <c r="AH9" s="439"/>
      <c r="AI9" s="439"/>
      <c r="AJ9" s="439"/>
      <c r="AK9" s="439"/>
      <c r="AL9" s="439"/>
      <c r="AM9" s="439"/>
      <c r="AN9" s="439"/>
      <c r="AO9" s="442"/>
      <c r="AP9" s="442"/>
      <c r="AQ9" s="442"/>
      <c r="AR9" s="442"/>
      <c r="AS9" s="445"/>
    </row>
    <row r="10" spans="2:47" ht="20" customHeight="1">
      <c r="B10" s="24"/>
      <c r="C10" s="24"/>
      <c r="D10" s="24"/>
      <c r="E10" s="25"/>
      <c r="F10" s="25"/>
      <c r="G10" s="25"/>
      <c r="H10" s="25"/>
      <c r="I10" s="25"/>
      <c r="J10" s="25"/>
      <c r="K10" s="25"/>
      <c r="L10" s="25"/>
      <c r="O10" s="419"/>
      <c r="P10" s="420"/>
      <c r="Q10" s="442"/>
      <c r="R10" s="442"/>
      <c r="S10" s="442"/>
      <c r="T10" s="442"/>
      <c r="U10" s="442"/>
      <c r="V10" s="442"/>
      <c r="W10" s="440"/>
      <c r="X10" s="440"/>
      <c r="Y10" s="440"/>
      <c r="Z10" s="440"/>
      <c r="AA10" s="440"/>
      <c r="AB10" s="440"/>
      <c r="AC10" s="440"/>
      <c r="AD10" s="440"/>
      <c r="AE10" s="440"/>
      <c r="AF10" s="440"/>
      <c r="AG10" s="440"/>
      <c r="AH10" s="440"/>
      <c r="AI10" s="440"/>
      <c r="AJ10" s="440"/>
      <c r="AK10" s="440"/>
      <c r="AL10" s="440"/>
      <c r="AM10" s="440"/>
      <c r="AN10" s="440"/>
      <c r="AO10" s="442"/>
      <c r="AP10" s="442"/>
      <c r="AQ10" s="442"/>
      <c r="AR10" s="442"/>
      <c r="AS10" s="445"/>
    </row>
    <row r="11" spans="2:47" ht="35" customHeight="1">
      <c r="B11" s="46" t="s">
        <v>49</v>
      </c>
      <c r="C11" s="46"/>
      <c r="D11" s="285" t="s">
        <v>308</v>
      </c>
      <c r="E11" s="285"/>
      <c r="F11" s="285"/>
      <c r="G11" s="285"/>
      <c r="H11" s="285"/>
      <c r="I11" s="285"/>
      <c r="J11" s="285"/>
      <c r="K11" s="285"/>
      <c r="L11" s="285"/>
      <c r="O11" s="419"/>
      <c r="P11" s="420"/>
      <c r="Q11" s="442"/>
      <c r="R11" s="442"/>
      <c r="S11" s="442"/>
      <c r="T11" s="442"/>
      <c r="U11" s="442"/>
      <c r="V11" s="442"/>
      <c r="W11" s="438"/>
      <c r="X11" s="438"/>
      <c r="Y11" s="438"/>
      <c r="Z11" s="438"/>
      <c r="AA11" s="438"/>
      <c r="AB11" s="438"/>
      <c r="AC11" s="438"/>
      <c r="AD11" s="438"/>
      <c r="AE11" s="438"/>
      <c r="AF11" s="438"/>
      <c r="AG11" s="438"/>
      <c r="AH11" s="438"/>
      <c r="AI11" s="438"/>
      <c r="AJ11" s="438"/>
      <c r="AK11" s="438"/>
      <c r="AL11" s="438"/>
      <c r="AM11" s="438"/>
      <c r="AN11" s="438"/>
      <c r="AO11" s="442"/>
      <c r="AP11" s="442"/>
      <c r="AQ11" s="442"/>
      <c r="AR11" s="442"/>
      <c r="AS11" s="445"/>
    </row>
    <row r="12" spans="2:47" ht="20" customHeight="1">
      <c r="B12" s="46"/>
      <c r="C12" s="46"/>
      <c r="D12" s="285"/>
      <c r="E12" s="285"/>
      <c r="F12" s="285"/>
      <c r="G12" s="285"/>
      <c r="H12" s="285"/>
      <c r="I12" s="285"/>
      <c r="J12" s="285"/>
      <c r="K12" s="285"/>
      <c r="L12" s="285"/>
      <c r="O12" s="419"/>
      <c r="P12" s="420"/>
      <c r="Q12" s="442"/>
      <c r="R12" s="442"/>
      <c r="S12" s="442"/>
      <c r="T12" s="442"/>
      <c r="U12" s="442"/>
      <c r="V12" s="442"/>
      <c r="W12" s="439"/>
      <c r="X12" s="439"/>
      <c r="Y12" s="439"/>
      <c r="Z12" s="439"/>
      <c r="AA12" s="439"/>
      <c r="AB12" s="439"/>
      <c r="AC12" s="439"/>
      <c r="AD12" s="439"/>
      <c r="AE12" s="439"/>
      <c r="AF12" s="439"/>
      <c r="AG12" s="439"/>
      <c r="AH12" s="439"/>
      <c r="AI12" s="439"/>
      <c r="AJ12" s="439"/>
      <c r="AK12" s="439"/>
      <c r="AL12" s="439"/>
      <c r="AM12" s="439"/>
      <c r="AN12" s="439"/>
      <c r="AO12" s="442"/>
      <c r="AP12" s="442"/>
      <c r="AQ12" s="442"/>
      <c r="AR12" s="442"/>
      <c r="AS12" s="445"/>
    </row>
    <row r="13" spans="2:47" ht="20" customHeight="1">
      <c r="B13" s="46"/>
      <c r="C13" s="46"/>
      <c r="D13" s="285"/>
      <c r="E13" s="285"/>
      <c r="F13" s="285"/>
      <c r="G13" s="285"/>
      <c r="H13" s="285"/>
      <c r="I13" s="285"/>
      <c r="J13" s="285"/>
      <c r="K13" s="285"/>
      <c r="L13" s="285"/>
      <c r="O13" s="419"/>
      <c r="P13" s="420"/>
      <c r="Q13" s="442"/>
      <c r="R13" s="442"/>
      <c r="S13" s="442"/>
      <c r="T13" s="442"/>
      <c r="U13" s="442"/>
      <c r="V13" s="442"/>
      <c r="W13" s="440"/>
      <c r="X13" s="440"/>
      <c r="Y13" s="440"/>
      <c r="Z13" s="440"/>
      <c r="AA13" s="440"/>
      <c r="AB13" s="440"/>
      <c r="AC13" s="440"/>
      <c r="AD13" s="440"/>
      <c r="AE13" s="440"/>
      <c r="AF13" s="440"/>
      <c r="AG13" s="440"/>
      <c r="AH13" s="440"/>
      <c r="AI13" s="440"/>
      <c r="AJ13" s="440"/>
      <c r="AK13" s="440"/>
      <c r="AL13" s="440"/>
      <c r="AM13" s="440"/>
      <c r="AN13" s="440"/>
      <c r="AO13" s="442"/>
      <c r="AP13" s="442"/>
      <c r="AQ13" s="442"/>
      <c r="AR13" s="442"/>
      <c r="AS13" s="445"/>
    </row>
    <row r="14" spans="2:47" ht="20" customHeight="1">
      <c r="B14" s="46"/>
      <c r="C14" s="46"/>
      <c r="D14" s="285"/>
      <c r="E14" s="285"/>
      <c r="F14" s="285"/>
      <c r="G14" s="285"/>
      <c r="H14" s="285"/>
      <c r="I14" s="285"/>
      <c r="J14" s="285"/>
      <c r="K14" s="285"/>
      <c r="L14" s="285"/>
      <c r="O14" s="419"/>
      <c r="P14" s="420"/>
      <c r="Q14" s="442"/>
      <c r="R14" s="442"/>
      <c r="S14" s="442"/>
      <c r="T14" s="442"/>
      <c r="U14" s="442"/>
      <c r="V14" s="442"/>
      <c r="W14" s="438"/>
      <c r="X14" s="438"/>
      <c r="Y14" s="438"/>
      <c r="Z14" s="438"/>
      <c r="AA14" s="438"/>
      <c r="AB14" s="438"/>
      <c r="AC14" s="438"/>
      <c r="AD14" s="438"/>
      <c r="AE14" s="438"/>
      <c r="AF14" s="438"/>
      <c r="AG14" s="438"/>
      <c r="AH14" s="438"/>
      <c r="AI14" s="438"/>
      <c r="AJ14" s="438"/>
      <c r="AK14" s="438"/>
      <c r="AL14" s="438"/>
      <c r="AM14" s="438"/>
      <c r="AN14" s="438"/>
      <c r="AO14" s="442"/>
      <c r="AP14" s="442"/>
      <c r="AQ14" s="442"/>
      <c r="AR14" s="442"/>
      <c r="AS14" s="445"/>
    </row>
    <row r="15" spans="2:47" ht="15" customHeight="1">
      <c r="B15" s="46"/>
      <c r="C15" s="46"/>
      <c r="D15" s="33"/>
      <c r="E15" s="46"/>
      <c r="F15" s="46"/>
      <c r="G15" s="46"/>
      <c r="H15" s="46"/>
      <c r="I15" s="46"/>
      <c r="J15" s="46"/>
      <c r="K15" s="46"/>
      <c r="L15" s="46"/>
      <c r="O15" s="419"/>
      <c r="P15" s="420"/>
      <c r="Q15" s="442"/>
      <c r="R15" s="442"/>
      <c r="S15" s="442"/>
      <c r="T15" s="442"/>
      <c r="U15" s="442"/>
      <c r="V15" s="442"/>
      <c r="W15" s="439"/>
      <c r="X15" s="439"/>
      <c r="Y15" s="439"/>
      <c r="Z15" s="439"/>
      <c r="AA15" s="439"/>
      <c r="AB15" s="439"/>
      <c r="AC15" s="439"/>
      <c r="AD15" s="439"/>
      <c r="AE15" s="439"/>
      <c r="AF15" s="439"/>
      <c r="AG15" s="439"/>
      <c r="AH15" s="439"/>
      <c r="AI15" s="439"/>
      <c r="AJ15" s="439"/>
      <c r="AK15" s="439"/>
      <c r="AL15" s="439"/>
      <c r="AM15" s="439"/>
      <c r="AN15" s="439"/>
      <c r="AO15" s="442"/>
      <c r="AP15" s="442"/>
      <c r="AQ15" s="442"/>
      <c r="AR15" s="442"/>
      <c r="AS15" s="445"/>
    </row>
    <row r="16" spans="2:47" ht="22" customHeight="1" thickBot="1">
      <c r="B16" s="284" t="s">
        <v>51</v>
      </c>
      <c r="C16" s="284"/>
      <c r="D16" s="88" t="s">
        <v>10</v>
      </c>
      <c r="E16" s="99"/>
      <c r="F16" s="429" t="s">
        <v>258</v>
      </c>
      <c r="G16" s="429"/>
      <c r="H16" s="429"/>
      <c r="I16" s="429"/>
      <c r="J16" s="429"/>
      <c r="K16" s="429"/>
      <c r="L16" s="429"/>
      <c r="O16" s="419"/>
      <c r="P16" s="420"/>
      <c r="Q16" s="442"/>
      <c r="R16" s="442"/>
      <c r="S16" s="442"/>
      <c r="T16" s="442"/>
      <c r="U16" s="442"/>
      <c r="V16" s="442"/>
      <c r="W16" s="440"/>
      <c r="X16" s="440"/>
      <c r="Y16" s="440"/>
      <c r="Z16" s="440"/>
      <c r="AA16" s="440"/>
      <c r="AB16" s="440"/>
      <c r="AC16" s="440"/>
      <c r="AD16" s="440"/>
      <c r="AE16" s="440"/>
      <c r="AF16" s="440"/>
      <c r="AG16" s="440"/>
      <c r="AH16" s="440"/>
      <c r="AI16" s="440"/>
      <c r="AJ16" s="440"/>
      <c r="AK16" s="440"/>
      <c r="AL16" s="440"/>
      <c r="AM16" s="440"/>
      <c r="AN16" s="440"/>
      <c r="AO16" s="442"/>
      <c r="AP16" s="442"/>
      <c r="AQ16" s="442"/>
      <c r="AR16" s="442"/>
      <c r="AS16" s="445"/>
    </row>
    <row r="17" spans="2:45" ht="6" customHeight="1">
      <c r="B17" s="284"/>
      <c r="C17" s="284"/>
      <c r="D17" s="87"/>
      <c r="E17" s="90"/>
      <c r="F17" s="6"/>
      <c r="G17" s="6"/>
      <c r="H17" s="6"/>
      <c r="I17" s="6"/>
      <c r="J17" s="6"/>
      <c r="K17" s="6"/>
      <c r="L17" s="6"/>
      <c r="O17" s="461"/>
      <c r="P17" s="462"/>
      <c r="Q17" s="467"/>
      <c r="R17" s="468"/>
      <c r="S17" s="468"/>
      <c r="T17" s="468"/>
      <c r="U17" s="468"/>
      <c r="V17" s="469"/>
      <c r="W17" s="476"/>
      <c r="X17" s="477"/>
      <c r="Y17" s="477"/>
      <c r="Z17" s="477"/>
      <c r="AA17" s="477"/>
      <c r="AB17" s="478"/>
      <c r="AC17" s="476"/>
      <c r="AD17" s="477"/>
      <c r="AE17" s="477"/>
      <c r="AF17" s="477"/>
      <c r="AG17" s="477"/>
      <c r="AH17" s="478"/>
      <c r="AI17" s="476"/>
      <c r="AJ17" s="477"/>
      <c r="AK17" s="477"/>
      <c r="AL17" s="477"/>
      <c r="AM17" s="477"/>
      <c r="AN17" s="478"/>
      <c r="AO17" s="485"/>
      <c r="AP17" s="485"/>
      <c r="AQ17" s="485"/>
      <c r="AR17" s="485"/>
      <c r="AS17" s="488"/>
    </row>
    <row r="18" spans="2:45" ht="22" customHeight="1" thickBot="1">
      <c r="B18" s="284"/>
      <c r="C18" s="284"/>
      <c r="D18" s="88" t="s">
        <v>115</v>
      </c>
      <c r="E18" s="98"/>
      <c r="F18" s="429" t="s">
        <v>259</v>
      </c>
      <c r="G18" s="429"/>
      <c r="H18" s="429"/>
      <c r="I18" s="429"/>
      <c r="J18" s="429"/>
      <c r="K18" s="429"/>
      <c r="L18" s="429"/>
      <c r="O18" s="463"/>
      <c r="P18" s="464"/>
      <c r="Q18" s="470"/>
      <c r="R18" s="471"/>
      <c r="S18" s="471"/>
      <c r="T18" s="471"/>
      <c r="U18" s="471"/>
      <c r="V18" s="472"/>
      <c r="W18" s="479"/>
      <c r="X18" s="480"/>
      <c r="Y18" s="480"/>
      <c r="Z18" s="480"/>
      <c r="AA18" s="480"/>
      <c r="AB18" s="481"/>
      <c r="AC18" s="479"/>
      <c r="AD18" s="480"/>
      <c r="AE18" s="480"/>
      <c r="AF18" s="480"/>
      <c r="AG18" s="480"/>
      <c r="AH18" s="481"/>
      <c r="AI18" s="479"/>
      <c r="AJ18" s="480"/>
      <c r="AK18" s="480"/>
      <c r="AL18" s="480"/>
      <c r="AM18" s="480"/>
      <c r="AN18" s="481"/>
      <c r="AO18" s="486"/>
      <c r="AP18" s="486"/>
      <c r="AQ18" s="486"/>
      <c r="AR18" s="486"/>
      <c r="AS18" s="489"/>
    </row>
    <row r="19" spans="2:45" ht="6" customHeight="1">
      <c r="B19" s="284"/>
      <c r="C19" s="284"/>
      <c r="D19" s="87"/>
      <c r="E19" s="89"/>
      <c r="F19" s="142"/>
      <c r="G19" s="7"/>
      <c r="H19" s="7"/>
      <c r="I19" s="7"/>
      <c r="J19" s="7"/>
      <c r="K19" s="7"/>
      <c r="L19" s="7"/>
      <c r="O19" s="463"/>
      <c r="P19" s="464"/>
      <c r="Q19" s="470"/>
      <c r="R19" s="471"/>
      <c r="S19" s="471"/>
      <c r="T19" s="471"/>
      <c r="U19" s="471"/>
      <c r="V19" s="472"/>
      <c r="W19" s="479"/>
      <c r="X19" s="480"/>
      <c r="Y19" s="480"/>
      <c r="Z19" s="480"/>
      <c r="AA19" s="480"/>
      <c r="AB19" s="481"/>
      <c r="AC19" s="479"/>
      <c r="AD19" s="480"/>
      <c r="AE19" s="480"/>
      <c r="AF19" s="480"/>
      <c r="AG19" s="480"/>
      <c r="AH19" s="481"/>
      <c r="AI19" s="479"/>
      <c r="AJ19" s="480"/>
      <c r="AK19" s="480"/>
      <c r="AL19" s="480"/>
      <c r="AM19" s="480"/>
      <c r="AN19" s="481"/>
      <c r="AO19" s="486"/>
      <c r="AP19" s="486"/>
      <c r="AQ19" s="486"/>
      <c r="AR19" s="486"/>
      <c r="AS19" s="489"/>
    </row>
    <row r="20" spans="2:45" ht="22" customHeight="1" thickBot="1">
      <c r="B20" s="284"/>
      <c r="C20" s="284"/>
      <c r="D20" s="88" t="s">
        <v>251</v>
      </c>
      <c r="E20" s="98"/>
      <c r="F20" s="429" t="s">
        <v>260</v>
      </c>
      <c r="G20" s="429"/>
      <c r="H20" s="429"/>
      <c r="I20" s="429"/>
      <c r="J20" s="429"/>
      <c r="K20" s="429"/>
      <c r="L20" s="429"/>
      <c r="O20" s="463"/>
      <c r="P20" s="464"/>
      <c r="Q20" s="470"/>
      <c r="R20" s="471"/>
      <c r="S20" s="471"/>
      <c r="T20" s="471"/>
      <c r="U20" s="471"/>
      <c r="V20" s="472"/>
      <c r="W20" s="479"/>
      <c r="X20" s="480"/>
      <c r="Y20" s="480"/>
      <c r="Z20" s="480"/>
      <c r="AA20" s="480"/>
      <c r="AB20" s="481"/>
      <c r="AC20" s="479"/>
      <c r="AD20" s="480"/>
      <c r="AE20" s="480"/>
      <c r="AF20" s="480"/>
      <c r="AG20" s="480"/>
      <c r="AH20" s="481"/>
      <c r="AI20" s="479"/>
      <c r="AJ20" s="480"/>
      <c r="AK20" s="480"/>
      <c r="AL20" s="480"/>
      <c r="AM20" s="480"/>
      <c r="AN20" s="481"/>
      <c r="AO20" s="486"/>
      <c r="AP20" s="486"/>
      <c r="AQ20" s="486"/>
      <c r="AR20" s="486"/>
      <c r="AS20" s="489"/>
    </row>
    <row r="21" spans="2:45" ht="9" customHeight="1">
      <c r="B21" s="43"/>
      <c r="C21" s="43"/>
      <c r="D21" s="87"/>
      <c r="E21" s="89"/>
      <c r="F21" s="430"/>
      <c r="G21" s="430"/>
      <c r="H21" s="430"/>
      <c r="I21" s="430"/>
      <c r="J21" s="430"/>
      <c r="K21" s="430"/>
      <c r="L21" s="430"/>
      <c r="O21" s="465"/>
      <c r="P21" s="466"/>
      <c r="Q21" s="473"/>
      <c r="R21" s="474"/>
      <c r="S21" s="474"/>
      <c r="T21" s="474"/>
      <c r="U21" s="474"/>
      <c r="V21" s="475"/>
      <c r="W21" s="482"/>
      <c r="X21" s="483"/>
      <c r="Y21" s="483"/>
      <c r="Z21" s="483"/>
      <c r="AA21" s="483"/>
      <c r="AB21" s="484"/>
      <c r="AC21" s="482"/>
      <c r="AD21" s="483"/>
      <c r="AE21" s="483"/>
      <c r="AF21" s="483"/>
      <c r="AG21" s="483"/>
      <c r="AH21" s="484"/>
      <c r="AI21" s="482"/>
      <c r="AJ21" s="483"/>
      <c r="AK21" s="483"/>
      <c r="AL21" s="483"/>
      <c r="AM21" s="483"/>
      <c r="AN21" s="484"/>
      <c r="AO21" s="487"/>
      <c r="AP21" s="487"/>
      <c r="AQ21" s="487"/>
      <c r="AR21" s="487"/>
      <c r="AS21" s="490"/>
    </row>
    <row r="22" spans="2:45" ht="22" customHeight="1" thickBot="1">
      <c r="D22" s="88" t="s">
        <v>69</v>
      </c>
      <c r="E22" s="98"/>
      <c r="F22" s="429" t="s">
        <v>261</v>
      </c>
      <c r="G22" s="429"/>
      <c r="H22" s="429"/>
      <c r="I22" s="429"/>
      <c r="J22" s="429"/>
      <c r="K22" s="429"/>
      <c r="L22" s="429"/>
      <c r="O22" s="419"/>
      <c r="P22" s="420"/>
      <c r="Q22" s="442"/>
      <c r="R22" s="442"/>
      <c r="S22" s="442"/>
      <c r="T22" s="442"/>
      <c r="U22" s="442"/>
      <c r="V22" s="442"/>
      <c r="W22" s="438"/>
      <c r="X22" s="438"/>
      <c r="Y22" s="438"/>
      <c r="Z22" s="438"/>
      <c r="AA22" s="438"/>
      <c r="AB22" s="438"/>
      <c r="AC22" s="438"/>
      <c r="AD22" s="438"/>
      <c r="AE22" s="438"/>
      <c r="AF22" s="438"/>
      <c r="AG22" s="438"/>
      <c r="AH22" s="438"/>
      <c r="AI22" s="438"/>
      <c r="AJ22" s="438"/>
      <c r="AK22" s="438"/>
      <c r="AL22" s="438"/>
      <c r="AM22" s="438"/>
      <c r="AN22" s="438"/>
      <c r="AO22" s="442"/>
      <c r="AP22" s="442"/>
      <c r="AQ22" s="442"/>
      <c r="AR22" s="442"/>
      <c r="AS22" s="445"/>
    </row>
    <row r="23" spans="2:45" ht="20" customHeight="1">
      <c r="D23" s="87"/>
      <c r="E23" s="89"/>
      <c r="F23" s="429"/>
      <c r="G23" s="429"/>
      <c r="H23" s="429"/>
      <c r="I23" s="429"/>
      <c r="J23" s="429"/>
      <c r="K23" s="429"/>
      <c r="L23" s="429"/>
      <c r="O23" s="419"/>
      <c r="P23" s="420"/>
      <c r="Q23" s="442"/>
      <c r="R23" s="442"/>
      <c r="S23" s="442"/>
      <c r="T23" s="442"/>
      <c r="U23" s="442"/>
      <c r="V23" s="442"/>
      <c r="W23" s="439"/>
      <c r="X23" s="439"/>
      <c r="Y23" s="439"/>
      <c r="Z23" s="439"/>
      <c r="AA23" s="439"/>
      <c r="AB23" s="439"/>
      <c r="AC23" s="439"/>
      <c r="AD23" s="439"/>
      <c r="AE23" s="439"/>
      <c r="AF23" s="439"/>
      <c r="AG23" s="439"/>
      <c r="AH23" s="439"/>
      <c r="AI23" s="439"/>
      <c r="AJ23" s="439"/>
      <c r="AK23" s="439"/>
      <c r="AL23" s="439"/>
      <c r="AM23" s="439"/>
      <c r="AN23" s="439"/>
      <c r="AO23" s="442"/>
      <c r="AP23" s="442"/>
      <c r="AQ23" s="442"/>
      <c r="AR23" s="442"/>
      <c r="AS23" s="445"/>
    </row>
    <row r="24" spans="2:45" ht="2" customHeight="1">
      <c r="D24" s="91"/>
      <c r="E24" s="89"/>
      <c r="F24" s="6"/>
      <c r="G24" s="6"/>
      <c r="H24" s="6"/>
      <c r="I24" s="6"/>
      <c r="J24" s="6"/>
      <c r="K24" s="6"/>
      <c r="L24" s="6"/>
      <c r="O24" s="419"/>
      <c r="P24" s="420"/>
      <c r="Q24" s="442"/>
      <c r="R24" s="442"/>
      <c r="S24" s="442"/>
      <c r="T24" s="442"/>
      <c r="U24" s="442"/>
      <c r="V24" s="442"/>
      <c r="W24" s="439"/>
      <c r="X24" s="439"/>
      <c r="Y24" s="439"/>
      <c r="Z24" s="439"/>
      <c r="AA24" s="439"/>
      <c r="AB24" s="439"/>
      <c r="AC24" s="439"/>
      <c r="AD24" s="439"/>
      <c r="AE24" s="439"/>
      <c r="AF24" s="439"/>
      <c r="AG24" s="439"/>
      <c r="AH24" s="439"/>
      <c r="AI24" s="439"/>
      <c r="AJ24" s="439"/>
      <c r="AK24" s="439"/>
      <c r="AL24" s="439"/>
      <c r="AM24" s="439"/>
      <c r="AN24" s="439"/>
      <c r="AO24" s="442"/>
      <c r="AP24" s="442"/>
      <c r="AQ24" s="442"/>
      <c r="AR24" s="442"/>
      <c r="AS24" s="445"/>
    </row>
    <row r="25" spans="2:45" ht="23" customHeight="1" thickBot="1">
      <c r="D25" s="88" t="s">
        <v>250</v>
      </c>
      <c r="E25" s="98"/>
      <c r="F25" s="429" t="s">
        <v>327</v>
      </c>
      <c r="G25" s="429"/>
      <c r="H25" s="429"/>
      <c r="I25" s="429"/>
      <c r="J25" s="429"/>
      <c r="K25" s="429"/>
      <c r="L25" s="429"/>
      <c r="O25" s="419"/>
      <c r="P25" s="420"/>
      <c r="Q25" s="442"/>
      <c r="R25" s="442"/>
      <c r="S25" s="442"/>
      <c r="T25" s="442"/>
      <c r="U25" s="442"/>
      <c r="V25" s="442"/>
      <c r="W25" s="440"/>
      <c r="X25" s="440"/>
      <c r="Y25" s="440"/>
      <c r="Z25" s="440"/>
      <c r="AA25" s="440"/>
      <c r="AB25" s="440"/>
      <c r="AC25" s="440"/>
      <c r="AD25" s="440"/>
      <c r="AE25" s="440"/>
      <c r="AF25" s="440"/>
      <c r="AG25" s="440"/>
      <c r="AH25" s="440"/>
      <c r="AI25" s="440"/>
      <c r="AJ25" s="440"/>
      <c r="AK25" s="440"/>
      <c r="AL25" s="440"/>
      <c r="AM25" s="440"/>
      <c r="AN25" s="440"/>
      <c r="AO25" s="442"/>
      <c r="AP25" s="442"/>
      <c r="AQ25" s="442"/>
      <c r="AR25" s="442"/>
      <c r="AS25" s="445"/>
    </row>
    <row r="26" spans="2:45" ht="15" customHeight="1">
      <c r="D26" s="87"/>
      <c r="E26" s="90"/>
      <c r="F26" s="429"/>
      <c r="G26" s="429"/>
      <c r="H26" s="429"/>
      <c r="I26" s="429"/>
      <c r="J26" s="429"/>
      <c r="K26" s="429"/>
      <c r="L26" s="429"/>
      <c r="O26" s="419"/>
      <c r="P26" s="420"/>
      <c r="Q26" s="442"/>
      <c r="R26" s="442"/>
      <c r="S26" s="442"/>
      <c r="T26" s="442"/>
      <c r="U26" s="442"/>
      <c r="V26" s="442"/>
      <c r="W26" s="438"/>
      <c r="X26" s="438"/>
      <c r="Y26" s="438"/>
      <c r="Z26" s="438"/>
      <c r="AA26" s="438"/>
      <c r="AB26" s="438"/>
      <c r="AC26" s="438"/>
      <c r="AD26" s="438"/>
      <c r="AE26" s="438"/>
      <c r="AF26" s="438"/>
      <c r="AG26" s="438"/>
      <c r="AH26" s="438"/>
      <c r="AI26" s="438"/>
      <c r="AJ26" s="438"/>
      <c r="AK26" s="438"/>
      <c r="AL26" s="438"/>
      <c r="AM26" s="438"/>
      <c r="AN26" s="438"/>
      <c r="AO26" s="442"/>
      <c r="AP26" s="442"/>
      <c r="AQ26" s="446"/>
      <c r="AR26" s="446"/>
      <c r="AS26" s="447"/>
    </row>
    <row r="27" spans="2:45" ht="6" customHeight="1">
      <c r="D27" s="91"/>
      <c r="E27" s="90"/>
      <c r="F27" s="6"/>
      <c r="G27" s="6"/>
      <c r="H27" s="6"/>
      <c r="I27" s="6"/>
      <c r="J27" s="6"/>
      <c r="K27" s="6"/>
      <c r="L27" s="6"/>
      <c r="O27" s="419"/>
      <c r="P27" s="420"/>
      <c r="Q27" s="442"/>
      <c r="R27" s="442"/>
      <c r="S27" s="442"/>
      <c r="T27" s="442"/>
      <c r="U27" s="442"/>
      <c r="V27" s="442"/>
      <c r="W27" s="439"/>
      <c r="X27" s="439"/>
      <c r="Y27" s="439"/>
      <c r="Z27" s="439"/>
      <c r="AA27" s="439"/>
      <c r="AB27" s="439"/>
      <c r="AC27" s="439"/>
      <c r="AD27" s="439"/>
      <c r="AE27" s="439"/>
      <c r="AF27" s="439"/>
      <c r="AG27" s="439"/>
      <c r="AH27" s="439"/>
      <c r="AI27" s="439"/>
      <c r="AJ27" s="439"/>
      <c r="AK27" s="439"/>
      <c r="AL27" s="439"/>
      <c r="AM27" s="439"/>
      <c r="AN27" s="439"/>
      <c r="AO27" s="442"/>
      <c r="AP27" s="442"/>
      <c r="AQ27" s="446"/>
      <c r="AR27" s="446"/>
      <c r="AS27" s="447"/>
    </row>
    <row r="28" spans="2:45" ht="20" customHeight="1" thickBot="1">
      <c r="D28" s="96" t="s">
        <v>70</v>
      </c>
      <c r="E28" s="90"/>
      <c r="F28" s="429" t="s">
        <v>262</v>
      </c>
      <c r="G28" s="437"/>
      <c r="H28" s="437"/>
      <c r="I28" s="437"/>
      <c r="J28" s="437"/>
      <c r="K28" s="437"/>
      <c r="L28" s="437"/>
      <c r="O28" s="419"/>
      <c r="P28" s="420"/>
      <c r="Q28" s="442"/>
      <c r="R28" s="442"/>
      <c r="S28" s="442"/>
      <c r="T28" s="442"/>
      <c r="U28" s="442"/>
      <c r="V28" s="442"/>
      <c r="W28" s="439"/>
      <c r="X28" s="439"/>
      <c r="Y28" s="439"/>
      <c r="Z28" s="439"/>
      <c r="AA28" s="439"/>
      <c r="AB28" s="439"/>
      <c r="AC28" s="439"/>
      <c r="AD28" s="439"/>
      <c r="AE28" s="439"/>
      <c r="AF28" s="439"/>
      <c r="AG28" s="439"/>
      <c r="AH28" s="439"/>
      <c r="AI28" s="439"/>
      <c r="AJ28" s="439"/>
      <c r="AK28" s="439"/>
      <c r="AL28" s="439"/>
      <c r="AM28" s="439"/>
      <c r="AN28" s="439"/>
      <c r="AO28" s="442"/>
      <c r="AP28" s="442"/>
      <c r="AQ28" s="446"/>
      <c r="AR28" s="446"/>
      <c r="AS28" s="447"/>
    </row>
    <row r="29" spans="2:45" ht="8" customHeight="1" thickBot="1">
      <c r="D29" s="87"/>
      <c r="E29" s="90"/>
      <c r="F29" s="90"/>
      <c r="G29" s="90"/>
      <c r="H29" s="90"/>
      <c r="I29" s="90"/>
      <c r="J29" s="90"/>
      <c r="K29" s="90"/>
      <c r="L29" s="90"/>
      <c r="O29" s="419"/>
      <c r="P29" s="420"/>
      <c r="Q29" s="442"/>
      <c r="R29" s="442"/>
      <c r="S29" s="442"/>
      <c r="T29" s="442"/>
      <c r="U29" s="442"/>
      <c r="V29" s="442"/>
      <c r="W29" s="439"/>
      <c r="X29" s="439"/>
      <c r="Y29" s="439"/>
      <c r="Z29" s="439"/>
      <c r="AA29" s="439"/>
      <c r="AB29" s="439"/>
      <c r="AC29" s="439"/>
      <c r="AD29" s="439"/>
      <c r="AE29" s="439"/>
      <c r="AF29" s="439"/>
      <c r="AG29" s="439"/>
      <c r="AH29" s="439"/>
      <c r="AI29" s="439"/>
      <c r="AJ29" s="439"/>
      <c r="AK29" s="439"/>
      <c r="AL29" s="439"/>
      <c r="AM29" s="439"/>
      <c r="AN29" s="439"/>
      <c r="AO29" s="442"/>
      <c r="AP29" s="442"/>
      <c r="AQ29" s="446"/>
      <c r="AR29" s="446"/>
      <c r="AS29" s="447"/>
    </row>
    <row r="30" spans="2:45" ht="20" customHeight="1" thickBot="1">
      <c r="B30" s="76" t="s">
        <v>50</v>
      </c>
      <c r="C30" s="77"/>
      <c r="D30" s="77"/>
      <c r="E30" s="77"/>
      <c r="F30" s="77"/>
      <c r="G30" s="77"/>
      <c r="H30" s="77"/>
      <c r="I30" s="77"/>
      <c r="J30" s="77"/>
      <c r="K30" s="77"/>
      <c r="L30" s="78"/>
      <c r="O30" s="419"/>
      <c r="P30" s="420"/>
      <c r="Q30" s="442"/>
      <c r="R30" s="442"/>
      <c r="S30" s="442"/>
      <c r="T30" s="442"/>
      <c r="U30" s="442"/>
      <c r="V30" s="442"/>
      <c r="W30" s="440"/>
      <c r="X30" s="440"/>
      <c r="Y30" s="440"/>
      <c r="Z30" s="440"/>
      <c r="AA30" s="440"/>
      <c r="AB30" s="440"/>
      <c r="AC30" s="440"/>
      <c r="AD30" s="440"/>
      <c r="AE30" s="440"/>
      <c r="AF30" s="440"/>
      <c r="AG30" s="440"/>
      <c r="AH30" s="440"/>
      <c r="AI30" s="440"/>
      <c r="AJ30" s="440"/>
      <c r="AK30" s="440"/>
      <c r="AL30" s="440"/>
      <c r="AM30" s="440"/>
      <c r="AN30" s="440"/>
      <c r="AO30" s="442"/>
      <c r="AP30" s="442"/>
      <c r="AQ30" s="446"/>
      <c r="AR30" s="446"/>
      <c r="AS30" s="447"/>
    </row>
    <row r="31" spans="2:45" ht="20" customHeight="1">
      <c r="B31" s="411" t="s">
        <v>3</v>
      </c>
      <c r="C31" s="412"/>
      <c r="D31" s="433" t="s">
        <v>299</v>
      </c>
      <c r="E31" s="433"/>
      <c r="F31" s="433"/>
      <c r="G31" s="433"/>
      <c r="H31" s="433"/>
      <c r="I31" s="433"/>
      <c r="J31" s="433"/>
      <c r="K31" s="433"/>
      <c r="L31" s="434"/>
      <c r="O31" s="419"/>
      <c r="P31" s="420"/>
      <c r="Q31" s="442"/>
      <c r="R31" s="442"/>
      <c r="S31" s="442"/>
      <c r="T31" s="442"/>
      <c r="U31" s="442"/>
      <c r="V31" s="442"/>
      <c r="W31" s="438"/>
      <c r="X31" s="438"/>
      <c r="Y31" s="438"/>
      <c r="Z31" s="438"/>
      <c r="AA31" s="438"/>
      <c r="AB31" s="438"/>
      <c r="AC31" s="443"/>
      <c r="AD31" s="443"/>
      <c r="AE31" s="443"/>
      <c r="AF31" s="443"/>
      <c r="AG31" s="443"/>
      <c r="AH31" s="443"/>
      <c r="AI31" s="438"/>
      <c r="AJ31" s="438"/>
      <c r="AK31" s="438"/>
      <c r="AL31" s="438"/>
      <c r="AM31" s="438"/>
      <c r="AN31" s="438"/>
      <c r="AO31" s="442"/>
      <c r="AP31" s="442"/>
      <c r="AQ31" s="442"/>
      <c r="AR31" s="442"/>
      <c r="AS31" s="445"/>
    </row>
    <row r="32" spans="2:45" ht="20" customHeight="1">
      <c r="B32" s="413"/>
      <c r="C32" s="414"/>
      <c r="D32" s="423"/>
      <c r="E32" s="423"/>
      <c r="F32" s="423"/>
      <c r="G32" s="423"/>
      <c r="H32" s="423"/>
      <c r="I32" s="423"/>
      <c r="J32" s="423"/>
      <c r="K32" s="423"/>
      <c r="L32" s="424"/>
      <c r="O32" s="419"/>
      <c r="P32" s="420"/>
      <c r="Q32" s="442"/>
      <c r="R32" s="442"/>
      <c r="S32" s="442"/>
      <c r="T32" s="442"/>
      <c r="U32" s="442"/>
      <c r="V32" s="442"/>
      <c r="W32" s="439"/>
      <c r="X32" s="439"/>
      <c r="Y32" s="439"/>
      <c r="Z32" s="439"/>
      <c r="AA32" s="439"/>
      <c r="AB32" s="439"/>
      <c r="AC32" s="439"/>
      <c r="AD32" s="439"/>
      <c r="AE32" s="439"/>
      <c r="AF32" s="439"/>
      <c r="AG32" s="439"/>
      <c r="AH32" s="439"/>
      <c r="AI32" s="439"/>
      <c r="AJ32" s="439"/>
      <c r="AK32" s="439"/>
      <c r="AL32" s="439"/>
      <c r="AM32" s="439"/>
      <c r="AN32" s="439"/>
      <c r="AO32" s="442"/>
      <c r="AP32" s="442"/>
      <c r="AQ32" s="442"/>
      <c r="AR32" s="442"/>
      <c r="AS32" s="445"/>
    </row>
    <row r="33" spans="2:45" ht="20" customHeight="1">
      <c r="B33" s="415" t="s">
        <v>4</v>
      </c>
      <c r="C33" s="416"/>
      <c r="D33" s="421" t="s">
        <v>298</v>
      </c>
      <c r="E33" s="421"/>
      <c r="F33" s="421"/>
      <c r="G33" s="421"/>
      <c r="H33" s="421"/>
      <c r="I33" s="421"/>
      <c r="J33" s="421"/>
      <c r="K33" s="421"/>
      <c r="L33" s="422"/>
      <c r="O33" s="419"/>
      <c r="P33" s="420"/>
      <c r="Q33" s="442"/>
      <c r="R33" s="442"/>
      <c r="S33" s="442"/>
      <c r="T33" s="442"/>
      <c r="U33" s="442"/>
      <c r="V33" s="442"/>
      <c r="W33" s="440"/>
      <c r="X33" s="440"/>
      <c r="Y33" s="440"/>
      <c r="Z33" s="440"/>
      <c r="AA33" s="440"/>
      <c r="AB33" s="440"/>
      <c r="AC33" s="440"/>
      <c r="AD33" s="440"/>
      <c r="AE33" s="440"/>
      <c r="AF33" s="440"/>
      <c r="AG33" s="440"/>
      <c r="AH33" s="440"/>
      <c r="AI33" s="440"/>
      <c r="AJ33" s="440"/>
      <c r="AK33" s="440"/>
      <c r="AL33" s="440"/>
      <c r="AM33" s="440"/>
      <c r="AN33" s="440"/>
      <c r="AO33" s="442"/>
      <c r="AP33" s="442"/>
      <c r="AQ33" s="442"/>
      <c r="AR33" s="442"/>
      <c r="AS33" s="445"/>
    </row>
    <row r="34" spans="2:45" ht="20" customHeight="1">
      <c r="B34" s="413"/>
      <c r="C34" s="414"/>
      <c r="D34" s="423"/>
      <c r="E34" s="423"/>
      <c r="F34" s="423"/>
      <c r="G34" s="423"/>
      <c r="H34" s="423"/>
      <c r="I34" s="423"/>
      <c r="J34" s="423"/>
      <c r="K34" s="423"/>
      <c r="L34" s="424"/>
      <c r="O34" s="419"/>
      <c r="P34" s="420"/>
      <c r="Q34" s="442"/>
      <c r="R34" s="442"/>
      <c r="S34" s="442"/>
      <c r="T34" s="442"/>
      <c r="U34" s="442"/>
      <c r="V34" s="442"/>
      <c r="W34" s="443"/>
      <c r="X34" s="443"/>
      <c r="Y34" s="443"/>
      <c r="Z34" s="443"/>
      <c r="AA34" s="443"/>
      <c r="AB34" s="443"/>
      <c r="AC34" s="438"/>
      <c r="AD34" s="438"/>
      <c r="AE34" s="438"/>
      <c r="AF34" s="438"/>
      <c r="AG34" s="438"/>
      <c r="AH34" s="438"/>
      <c r="AI34" s="438"/>
      <c r="AJ34" s="438"/>
      <c r="AK34" s="438"/>
      <c r="AL34" s="438"/>
      <c r="AM34" s="438"/>
      <c r="AN34" s="438"/>
      <c r="AO34" s="442"/>
      <c r="AP34" s="442"/>
      <c r="AQ34" s="446"/>
      <c r="AR34" s="446"/>
      <c r="AS34" s="447"/>
    </row>
    <row r="35" spans="2:45" ht="20" customHeight="1">
      <c r="B35" s="415" t="s">
        <v>5</v>
      </c>
      <c r="C35" s="416"/>
      <c r="D35" s="421" t="s">
        <v>297</v>
      </c>
      <c r="E35" s="421"/>
      <c r="F35" s="421"/>
      <c r="G35" s="421"/>
      <c r="H35" s="421"/>
      <c r="I35" s="421"/>
      <c r="J35" s="421"/>
      <c r="K35" s="421"/>
      <c r="L35" s="422"/>
      <c r="O35" s="419"/>
      <c r="P35" s="420"/>
      <c r="Q35" s="442"/>
      <c r="R35" s="442"/>
      <c r="S35" s="442"/>
      <c r="T35" s="442"/>
      <c r="U35" s="442"/>
      <c r="V35" s="442"/>
      <c r="W35" s="439"/>
      <c r="X35" s="439"/>
      <c r="Y35" s="439"/>
      <c r="Z35" s="439"/>
      <c r="AA35" s="439"/>
      <c r="AB35" s="439"/>
      <c r="AC35" s="439"/>
      <c r="AD35" s="439"/>
      <c r="AE35" s="439"/>
      <c r="AF35" s="439"/>
      <c r="AG35" s="439"/>
      <c r="AH35" s="439"/>
      <c r="AI35" s="439"/>
      <c r="AJ35" s="439"/>
      <c r="AK35" s="439"/>
      <c r="AL35" s="439"/>
      <c r="AM35" s="439"/>
      <c r="AN35" s="439"/>
      <c r="AO35" s="442"/>
      <c r="AP35" s="442"/>
      <c r="AQ35" s="446"/>
      <c r="AR35" s="446"/>
      <c r="AS35" s="447"/>
    </row>
    <row r="36" spans="2:45" ht="20" customHeight="1">
      <c r="B36" s="413"/>
      <c r="C36" s="414"/>
      <c r="D36" s="423"/>
      <c r="E36" s="423"/>
      <c r="F36" s="423"/>
      <c r="G36" s="423"/>
      <c r="H36" s="423"/>
      <c r="I36" s="423"/>
      <c r="J36" s="423"/>
      <c r="K36" s="423"/>
      <c r="L36" s="424"/>
      <c r="O36" s="419"/>
      <c r="P36" s="420"/>
      <c r="Q36" s="442"/>
      <c r="R36" s="442"/>
      <c r="S36" s="442"/>
      <c r="T36" s="442"/>
      <c r="U36" s="442"/>
      <c r="V36" s="442"/>
      <c r="W36" s="440"/>
      <c r="X36" s="440"/>
      <c r="Y36" s="440"/>
      <c r="Z36" s="440"/>
      <c r="AA36" s="440"/>
      <c r="AB36" s="440"/>
      <c r="AC36" s="440"/>
      <c r="AD36" s="440"/>
      <c r="AE36" s="440"/>
      <c r="AF36" s="440"/>
      <c r="AG36" s="440"/>
      <c r="AH36" s="440"/>
      <c r="AI36" s="440"/>
      <c r="AJ36" s="440"/>
      <c r="AK36" s="440"/>
      <c r="AL36" s="440"/>
      <c r="AM36" s="440"/>
      <c r="AN36" s="440"/>
      <c r="AO36" s="442"/>
      <c r="AP36" s="442"/>
      <c r="AQ36" s="446"/>
      <c r="AR36" s="446"/>
      <c r="AS36" s="447"/>
    </row>
    <row r="37" spans="2:45" ht="20" customHeight="1">
      <c r="B37" s="415" t="s">
        <v>6</v>
      </c>
      <c r="C37" s="416"/>
      <c r="D37" s="421" t="s">
        <v>330</v>
      </c>
      <c r="E37" s="421"/>
      <c r="F37" s="421"/>
      <c r="G37" s="421"/>
      <c r="H37" s="421"/>
      <c r="I37" s="421"/>
      <c r="J37" s="421"/>
      <c r="K37" s="421"/>
      <c r="L37" s="422"/>
      <c r="O37" s="419"/>
      <c r="P37" s="420"/>
      <c r="Q37" s="442"/>
      <c r="R37" s="442"/>
      <c r="S37" s="442"/>
      <c r="T37" s="442"/>
      <c r="U37" s="442"/>
      <c r="V37" s="442"/>
      <c r="W37" s="438"/>
      <c r="X37" s="438"/>
      <c r="Y37" s="438"/>
      <c r="Z37" s="438"/>
      <c r="AA37" s="438"/>
      <c r="AB37" s="438"/>
      <c r="AC37" s="438"/>
      <c r="AD37" s="438"/>
      <c r="AE37" s="438"/>
      <c r="AF37" s="438"/>
      <c r="AG37" s="438"/>
      <c r="AH37" s="438"/>
      <c r="AI37" s="438"/>
      <c r="AJ37" s="438"/>
      <c r="AK37" s="438"/>
      <c r="AL37" s="438"/>
      <c r="AM37" s="438"/>
      <c r="AN37" s="438"/>
      <c r="AO37" s="442"/>
      <c r="AP37" s="442"/>
      <c r="AQ37" s="442"/>
      <c r="AR37" s="442"/>
      <c r="AS37" s="445"/>
    </row>
    <row r="38" spans="2:45" ht="20" customHeight="1">
      <c r="B38" s="413"/>
      <c r="C38" s="414"/>
      <c r="D38" s="423"/>
      <c r="E38" s="423"/>
      <c r="F38" s="423"/>
      <c r="G38" s="423"/>
      <c r="H38" s="423"/>
      <c r="I38" s="423"/>
      <c r="J38" s="423"/>
      <c r="K38" s="423"/>
      <c r="L38" s="424"/>
      <c r="O38" s="419"/>
      <c r="P38" s="420"/>
      <c r="Q38" s="442"/>
      <c r="R38" s="442"/>
      <c r="S38" s="442"/>
      <c r="T38" s="442"/>
      <c r="U38" s="442"/>
      <c r="V38" s="442"/>
      <c r="W38" s="439"/>
      <c r="X38" s="439"/>
      <c r="Y38" s="439"/>
      <c r="Z38" s="439"/>
      <c r="AA38" s="439"/>
      <c r="AB38" s="439"/>
      <c r="AC38" s="439"/>
      <c r="AD38" s="439"/>
      <c r="AE38" s="439"/>
      <c r="AF38" s="439"/>
      <c r="AG38" s="439"/>
      <c r="AH38" s="439"/>
      <c r="AI38" s="439"/>
      <c r="AJ38" s="439"/>
      <c r="AK38" s="439"/>
      <c r="AL38" s="439"/>
      <c r="AM38" s="439"/>
      <c r="AN38" s="439"/>
      <c r="AO38" s="442"/>
      <c r="AP38" s="442"/>
      <c r="AQ38" s="442"/>
      <c r="AR38" s="442"/>
      <c r="AS38" s="445"/>
    </row>
    <row r="39" spans="2:45" ht="20" customHeight="1">
      <c r="B39" s="415" t="s">
        <v>7</v>
      </c>
      <c r="C39" s="416"/>
      <c r="D39" s="421" t="s">
        <v>296</v>
      </c>
      <c r="E39" s="421"/>
      <c r="F39" s="421"/>
      <c r="G39" s="421"/>
      <c r="H39" s="421"/>
      <c r="I39" s="421"/>
      <c r="J39" s="421"/>
      <c r="K39" s="421"/>
      <c r="L39" s="422"/>
      <c r="O39" s="419"/>
      <c r="P39" s="420"/>
      <c r="Q39" s="442"/>
      <c r="R39" s="442"/>
      <c r="S39" s="442"/>
      <c r="T39" s="442"/>
      <c r="U39" s="442"/>
      <c r="V39" s="442"/>
      <c r="W39" s="440"/>
      <c r="X39" s="440"/>
      <c r="Y39" s="440"/>
      <c r="Z39" s="440"/>
      <c r="AA39" s="440"/>
      <c r="AB39" s="440"/>
      <c r="AC39" s="440"/>
      <c r="AD39" s="440"/>
      <c r="AE39" s="440"/>
      <c r="AF39" s="440"/>
      <c r="AG39" s="440"/>
      <c r="AH39" s="440"/>
      <c r="AI39" s="440"/>
      <c r="AJ39" s="440"/>
      <c r="AK39" s="440"/>
      <c r="AL39" s="440"/>
      <c r="AM39" s="440"/>
      <c r="AN39" s="440"/>
      <c r="AO39" s="442"/>
      <c r="AP39" s="442"/>
      <c r="AQ39" s="442"/>
      <c r="AR39" s="442"/>
      <c r="AS39" s="445"/>
    </row>
    <row r="40" spans="2:45" ht="20" customHeight="1">
      <c r="B40" s="413"/>
      <c r="C40" s="414"/>
      <c r="D40" s="423"/>
      <c r="E40" s="423"/>
      <c r="F40" s="423"/>
      <c r="G40" s="423"/>
      <c r="H40" s="423"/>
      <c r="I40" s="423"/>
      <c r="J40" s="423"/>
      <c r="K40" s="423"/>
      <c r="L40" s="424"/>
      <c r="O40" s="419"/>
      <c r="P40" s="420"/>
      <c r="Q40" s="442"/>
      <c r="R40" s="442"/>
      <c r="S40" s="442"/>
      <c r="T40" s="442"/>
      <c r="U40" s="442"/>
      <c r="V40" s="442"/>
      <c r="W40" s="438"/>
      <c r="X40" s="438"/>
      <c r="Y40" s="438"/>
      <c r="Z40" s="438"/>
      <c r="AA40" s="438"/>
      <c r="AB40" s="438"/>
      <c r="AC40" s="438"/>
      <c r="AD40" s="438"/>
      <c r="AE40" s="438"/>
      <c r="AF40" s="438"/>
      <c r="AG40" s="438"/>
      <c r="AH40" s="438"/>
      <c r="AI40" s="438"/>
      <c r="AJ40" s="438"/>
      <c r="AK40" s="438"/>
      <c r="AL40" s="438"/>
      <c r="AM40" s="438"/>
      <c r="AN40" s="438"/>
      <c r="AO40" s="442"/>
      <c r="AP40" s="442"/>
      <c r="AQ40" s="446"/>
      <c r="AR40" s="446"/>
      <c r="AS40" s="447"/>
    </row>
    <row r="41" spans="2:45" ht="20" customHeight="1">
      <c r="B41" s="415" t="s">
        <v>8</v>
      </c>
      <c r="C41" s="416"/>
      <c r="D41" s="421" t="s">
        <v>295</v>
      </c>
      <c r="E41" s="421"/>
      <c r="F41" s="421"/>
      <c r="G41" s="421"/>
      <c r="H41" s="421"/>
      <c r="I41" s="421"/>
      <c r="J41" s="421"/>
      <c r="K41" s="421"/>
      <c r="L41" s="422"/>
      <c r="O41" s="419"/>
      <c r="P41" s="420"/>
      <c r="Q41" s="442"/>
      <c r="R41" s="442"/>
      <c r="S41" s="442"/>
      <c r="T41" s="442"/>
      <c r="U41" s="442"/>
      <c r="V41" s="442"/>
      <c r="W41" s="439"/>
      <c r="X41" s="439"/>
      <c r="Y41" s="439"/>
      <c r="Z41" s="439"/>
      <c r="AA41" s="439"/>
      <c r="AB41" s="439"/>
      <c r="AC41" s="439"/>
      <c r="AD41" s="439"/>
      <c r="AE41" s="439"/>
      <c r="AF41" s="439"/>
      <c r="AG41" s="439"/>
      <c r="AH41" s="439"/>
      <c r="AI41" s="439"/>
      <c r="AJ41" s="439"/>
      <c r="AK41" s="439"/>
      <c r="AL41" s="439"/>
      <c r="AM41" s="439"/>
      <c r="AN41" s="439"/>
      <c r="AO41" s="442"/>
      <c r="AP41" s="442"/>
      <c r="AQ41" s="446"/>
      <c r="AR41" s="446"/>
      <c r="AS41" s="447"/>
    </row>
    <row r="42" spans="2:45" ht="20" customHeight="1" thickBot="1">
      <c r="B42" s="435"/>
      <c r="C42" s="436"/>
      <c r="D42" s="431"/>
      <c r="E42" s="431"/>
      <c r="F42" s="431"/>
      <c r="G42" s="431"/>
      <c r="H42" s="431"/>
      <c r="I42" s="431"/>
      <c r="J42" s="431"/>
      <c r="K42" s="431"/>
      <c r="L42" s="432"/>
      <c r="O42" s="419"/>
      <c r="P42" s="420"/>
      <c r="Q42" s="442"/>
      <c r="R42" s="442"/>
      <c r="S42" s="442"/>
      <c r="T42" s="442"/>
      <c r="U42" s="442"/>
      <c r="V42" s="442"/>
      <c r="W42" s="440"/>
      <c r="X42" s="440"/>
      <c r="Y42" s="440"/>
      <c r="Z42" s="440"/>
      <c r="AA42" s="440"/>
      <c r="AB42" s="440"/>
      <c r="AC42" s="440"/>
      <c r="AD42" s="440"/>
      <c r="AE42" s="440"/>
      <c r="AF42" s="440"/>
      <c r="AG42" s="440"/>
      <c r="AH42" s="440"/>
      <c r="AI42" s="440"/>
      <c r="AJ42" s="440"/>
      <c r="AK42" s="440"/>
      <c r="AL42" s="440"/>
      <c r="AM42" s="440"/>
      <c r="AN42" s="440"/>
      <c r="AO42" s="442"/>
      <c r="AP42" s="442"/>
      <c r="AQ42" s="446"/>
      <c r="AR42" s="446"/>
      <c r="AS42" s="447"/>
    </row>
    <row r="43" spans="2:45" ht="20" customHeight="1">
      <c r="O43" s="419"/>
      <c r="P43" s="420"/>
      <c r="Q43" s="442"/>
      <c r="R43" s="442"/>
      <c r="S43" s="442"/>
      <c r="T43" s="442"/>
      <c r="U43" s="442"/>
      <c r="V43" s="442"/>
      <c r="W43" s="438"/>
      <c r="X43" s="438"/>
      <c r="Y43" s="438"/>
      <c r="Z43" s="438"/>
      <c r="AA43" s="438"/>
      <c r="AB43" s="438"/>
      <c r="AC43" s="438"/>
      <c r="AD43" s="438"/>
      <c r="AE43" s="438"/>
      <c r="AF43" s="438"/>
      <c r="AG43" s="438"/>
      <c r="AH43" s="438"/>
      <c r="AI43" s="438"/>
      <c r="AJ43" s="438"/>
      <c r="AK43" s="438"/>
      <c r="AL43" s="438"/>
      <c r="AM43" s="438"/>
      <c r="AN43" s="438"/>
      <c r="AO43" s="442"/>
      <c r="AP43" s="442"/>
      <c r="AQ43" s="442"/>
      <c r="AR43" s="442"/>
      <c r="AS43" s="445"/>
    </row>
    <row r="44" spans="2:45" ht="20" customHeight="1">
      <c r="O44" s="419"/>
      <c r="P44" s="420"/>
      <c r="Q44" s="442"/>
      <c r="R44" s="442"/>
      <c r="S44" s="442"/>
      <c r="T44" s="442"/>
      <c r="U44" s="442"/>
      <c r="V44" s="442"/>
      <c r="W44" s="439"/>
      <c r="X44" s="439"/>
      <c r="Y44" s="439"/>
      <c r="Z44" s="439"/>
      <c r="AA44" s="439"/>
      <c r="AB44" s="439"/>
      <c r="AC44" s="439"/>
      <c r="AD44" s="439"/>
      <c r="AE44" s="439"/>
      <c r="AF44" s="439"/>
      <c r="AG44" s="439"/>
      <c r="AH44" s="439"/>
      <c r="AI44" s="439"/>
      <c r="AJ44" s="439"/>
      <c r="AK44" s="439"/>
      <c r="AL44" s="439"/>
      <c r="AM44" s="439"/>
      <c r="AN44" s="439"/>
      <c r="AO44" s="442"/>
      <c r="AP44" s="442"/>
      <c r="AQ44" s="442"/>
      <c r="AR44" s="442"/>
      <c r="AS44" s="445"/>
    </row>
    <row r="45" spans="2:45" ht="20" customHeight="1">
      <c r="O45" s="419"/>
      <c r="P45" s="420"/>
      <c r="Q45" s="442"/>
      <c r="R45" s="442"/>
      <c r="S45" s="442"/>
      <c r="T45" s="442"/>
      <c r="U45" s="442"/>
      <c r="V45" s="442"/>
      <c r="W45" s="440"/>
      <c r="X45" s="440"/>
      <c r="Y45" s="440"/>
      <c r="Z45" s="440"/>
      <c r="AA45" s="440"/>
      <c r="AB45" s="440"/>
      <c r="AC45" s="440"/>
      <c r="AD45" s="440"/>
      <c r="AE45" s="440"/>
      <c r="AF45" s="440"/>
      <c r="AG45" s="440"/>
      <c r="AH45" s="440"/>
      <c r="AI45" s="440"/>
      <c r="AJ45" s="440"/>
      <c r="AK45" s="440"/>
      <c r="AL45" s="440"/>
      <c r="AM45" s="440"/>
      <c r="AN45" s="440"/>
      <c r="AO45" s="442"/>
      <c r="AP45" s="442"/>
      <c r="AQ45" s="442"/>
      <c r="AR45" s="442"/>
      <c r="AS45" s="445"/>
    </row>
    <row r="46" spans="2:45" ht="20" customHeight="1">
      <c r="O46" s="419"/>
      <c r="P46" s="420"/>
      <c r="Q46" s="442"/>
      <c r="R46" s="442"/>
      <c r="S46" s="442"/>
      <c r="T46" s="442"/>
      <c r="U46" s="442"/>
      <c r="V46" s="442"/>
      <c r="W46" s="438"/>
      <c r="X46" s="438"/>
      <c r="Y46" s="438"/>
      <c r="Z46" s="438"/>
      <c r="AA46" s="438"/>
      <c r="AB46" s="438"/>
      <c r="AC46" s="438"/>
      <c r="AD46" s="438"/>
      <c r="AE46" s="438"/>
      <c r="AF46" s="438"/>
      <c r="AG46" s="438"/>
      <c r="AH46" s="438"/>
      <c r="AI46" s="438"/>
      <c r="AJ46" s="438"/>
      <c r="AK46" s="438"/>
      <c r="AL46" s="438"/>
      <c r="AM46" s="438"/>
      <c r="AN46" s="438"/>
      <c r="AO46" s="442"/>
      <c r="AP46" s="442"/>
      <c r="AQ46" s="446"/>
      <c r="AR46" s="446"/>
      <c r="AS46" s="447"/>
    </row>
    <row r="47" spans="2:45" ht="20" customHeight="1">
      <c r="O47" s="419"/>
      <c r="P47" s="420"/>
      <c r="Q47" s="442"/>
      <c r="R47" s="442"/>
      <c r="S47" s="442"/>
      <c r="T47" s="442"/>
      <c r="U47" s="442"/>
      <c r="V47" s="442"/>
      <c r="W47" s="439"/>
      <c r="X47" s="439"/>
      <c r="Y47" s="439"/>
      <c r="Z47" s="439"/>
      <c r="AA47" s="439"/>
      <c r="AB47" s="439"/>
      <c r="AC47" s="439"/>
      <c r="AD47" s="439"/>
      <c r="AE47" s="439"/>
      <c r="AF47" s="439"/>
      <c r="AG47" s="439"/>
      <c r="AH47" s="439"/>
      <c r="AI47" s="439"/>
      <c r="AJ47" s="439"/>
      <c r="AK47" s="439"/>
      <c r="AL47" s="439"/>
      <c r="AM47" s="439"/>
      <c r="AN47" s="439"/>
      <c r="AO47" s="442"/>
      <c r="AP47" s="442"/>
      <c r="AQ47" s="446"/>
      <c r="AR47" s="446"/>
      <c r="AS47" s="447"/>
    </row>
    <row r="48" spans="2:45" ht="20" customHeight="1">
      <c r="O48" s="419"/>
      <c r="P48" s="420"/>
      <c r="Q48" s="442"/>
      <c r="R48" s="442"/>
      <c r="S48" s="442"/>
      <c r="T48" s="442"/>
      <c r="U48" s="442"/>
      <c r="V48" s="442"/>
      <c r="W48" s="440"/>
      <c r="X48" s="440"/>
      <c r="Y48" s="440"/>
      <c r="Z48" s="440"/>
      <c r="AA48" s="440"/>
      <c r="AB48" s="440"/>
      <c r="AC48" s="440"/>
      <c r="AD48" s="440"/>
      <c r="AE48" s="440"/>
      <c r="AF48" s="440"/>
      <c r="AG48" s="440"/>
      <c r="AH48" s="440"/>
      <c r="AI48" s="440"/>
      <c r="AJ48" s="440"/>
      <c r="AK48" s="440"/>
      <c r="AL48" s="440"/>
      <c r="AM48" s="440"/>
      <c r="AN48" s="440"/>
      <c r="AO48" s="442"/>
      <c r="AP48" s="442"/>
      <c r="AQ48" s="446"/>
      <c r="AR48" s="446"/>
      <c r="AS48" s="447"/>
    </row>
    <row r="49" spans="15:45" ht="20" customHeight="1">
      <c r="O49" s="419"/>
      <c r="P49" s="420"/>
      <c r="Q49" s="442"/>
      <c r="R49" s="442"/>
      <c r="S49" s="442"/>
      <c r="T49" s="442"/>
      <c r="U49" s="442"/>
      <c r="V49" s="442"/>
      <c r="W49" s="438"/>
      <c r="X49" s="438"/>
      <c r="Y49" s="438"/>
      <c r="Z49" s="438"/>
      <c r="AA49" s="438"/>
      <c r="AB49" s="438"/>
      <c r="AC49" s="438"/>
      <c r="AD49" s="438"/>
      <c r="AE49" s="438"/>
      <c r="AF49" s="438"/>
      <c r="AG49" s="438"/>
      <c r="AH49" s="438"/>
      <c r="AI49" s="438"/>
      <c r="AJ49" s="438"/>
      <c r="AK49" s="438"/>
      <c r="AL49" s="438"/>
      <c r="AM49" s="438"/>
      <c r="AN49" s="438"/>
      <c r="AO49" s="442"/>
      <c r="AP49" s="442"/>
      <c r="AQ49" s="442"/>
      <c r="AR49" s="442"/>
      <c r="AS49" s="445"/>
    </row>
    <row r="50" spans="15:45" ht="20" customHeight="1">
      <c r="O50" s="419"/>
      <c r="P50" s="420"/>
      <c r="Q50" s="442"/>
      <c r="R50" s="442"/>
      <c r="S50" s="442"/>
      <c r="T50" s="442"/>
      <c r="U50" s="442"/>
      <c r="V50" s="442"/>
      <c r="W50" s="439"/>
      <c r="X50" s="439"/>
      <c r="Y50" s="439"/>
      <c r="Z50" s="439"/>
      <c r="AA50" s="439"/>
      <c r="AB50" s="439"/>
      <c r="AC50" s="439"/>
      <c r="AD50" s="439"/>
      <c r="AE50" s="439"/>
      <c r="AF50" s="439"/>
      <c r="AG50" s="439"/>
      <c r="AH50" s="439"/>
      <c r="AI50" s="439"/>
      <c r="AJ50" s="439"/>
      <c r="AK50" s="439"/>
      <c r="AL50" s="439"/>
      <c r="AM50" s="439"/>
      <c r="AN50" s="439"/>
      <c r="AO50" s="442"/>
      <c r="AP50" s="442"/>
      <c r="AQ50" s="442"/>
      <c r="AR50" s="442"/>
      <c r="AS50" s="445"/>
    </row>
    <row r="51" spans="15:45" ht="20" customHeight="1">
      <c r="O51" s="419"/>
      <c r="P51" s="420"/>
      <c r="Q51" s="442"/>
      <c r="R51" s="442"/>
      <c r="S51" s="442"/>
      <c r="T51" s="442"/>
      <c r="U51" s="442"/>
      <c r="V51" s="442"/>
      <c r="W51" s="440"/>
      <c r="X51" s="440"/>
      <c r="Y51" s="440"/>
      <c r="Z51" s="440"/>
      <c r="AA51" s="440"/>
      <c r="AB51" s="440"/>
      <c r="AC51" s="440"/>
      <c r="AD51" s="440"/>
      <c r="AE51" s="440"/>
      <c r="AF51" s="440"/>
      <c r="AG51" s="440"/>
      <c r="AH51" s="440"/>
      <c r="AI51" s="440"/>
      <c r="AJ51" s="440"/>
      <c r="AK51" s="440"/>
      <c r="AL51" s="440"/>
      <c r="AM51" s="440"/>
      <c r="AN51" s="440"/>
      <c r="AO51" s="442"/>
      <c r="AP51" s="442"/>
      <c r="AQ51" s="442"/>
      <c r="AR51" s="442"/>
      <c r="AS51" s="445"/>
    </row>
    <row r="52" spans="15:45" ht="20" customHeight="1">
      <c r="O52" s="419"/>
      <c r="P52" s="420"/>
      <c r="Q52" s="442"/>
      <c r="R52" s="442"/>
      <c r="S52" s="442"/>
      <c r="T52" s="442"/>
      <c r="U52" s="442"/>
      <c r="V52" s="442"/>
      <c r="W52" s="438"/>
      <c r="X52" s="438"/>
      <c r="Y52" s="438"/>
      <c r="Z52" s="438"/>
      <c r="AA52" s="438"/>
      <c r="AB52" s="438"/>
      <c r="AC52" s="438"/>
      <c r="AD52" s="438"/>
      <c r="AE52" s="438"/>
      <c r="AF52" s="438"/>
      <c r="AG52" s="438"/>
      <c r="AH52" s="438"/>
      <c r="AI52" s="438"/>
      <c r="AJ52" s="438"/>
      <c r="AK52" s="438"/>
      <c r="AL52" s="438"/>
      <c r="AM52" s="438"/>
      <c r="AN52" s="438"/>
      <c r="AO52" s="442"/>
      <c r="AP52" s="442"/>
      <c r="AQ52" s="446"/>
      <c r="AR52" s="446"/>
      <c r="AS52" s="447"/>
    </row>
    <row r="53" spans="15:45" ht="20" customHeight="1">
      <c r="O53" s="419"/>
      <c r="P53" s="420"/>
      <c r="Q53" s="442"/>
      <c r="R53" s="442"/>
      <c r="S53" s="442"/>
      <c r="T53" s="442"/>
      <c r="U53" s="442"/>
      <c r="V53" s="442"/>
      <c r="W53" s="439"/>
      <c r="X53" s="439"/>
      <c r="Y53" s="439"/>
      <c r="Z53" s="439"/>
      <c r="AA53" s="439"/>
      <c r="AB53" s="439"/>
      <c r="AC53" s="439"/>
      <c r="AD53" s="439"/>
      <c r="AE53" s="439"/>
      <c r="AF53" s="439"/>
      <c r="AG53" s="439"/>
      <c r="AH53" s="439"/>
      <c r="AI53" s="439"/>
      <c r="AJ53" s="439"/>
      <c r="AK53" s="439"/>
      <c r="AL53" s="439"/>
      <c r="AM53" s="439"/>
      <c r="AN53" s="439"/>
      <c r="AO53" s="442"/>
      <c r="AP53" s="442"/>
      <c r="AQ53" s="446"/>
      <c r="AR53" s="446"/>
      <c r="AS53" s="447"/>
    </row>
    <row r="54" spans="15:45" ht="20" customHeight="1">
      <c r="O54" s="419"/>
      <c r="P54" s="420"/>
      <c r="Q54" s="442"/>
      <c r="R54" s="442"/>
      <c r="S54" s="442"/>
      <c r="T54" s="442"/>
      <c r="U54" s="442"/>
      <c r="V54" s="442"/>
      <c r="W54" s="440"/>
      <c r="X54" s="440"/>
      <c r="Y54" s="440"/>
      <c r="Z54" s="440"/>
      <c r="AA54" s="440"/>
      <c r="AB54" s="440"/>
      <c r="AC54" s="440"/>
      <c r="AD54" s="440"/>
      <c r="AE54" s="440"/>
      <c r="AF54" s="440"/>
      <c r="AG54" s="440"/>
      <c r="AH54" s="440"/>
      <c r="AI54" s="440"/>
      <c r="AJ54" s="440"/>
      <c r="AK54" s="440"/>
      <c r="AL54" s="440"/>
      <c r="AM54" s="440"/>
      <c r="AN54" s="440"/>
      <c r="AO54" s="442"/>
      <c r="AP54" s="442"/>
      <c r="AQ54" s="446"/>
      <c r="AR54" s="446"/>
      <c r="AS54" s="447"/>
    </row>
    <row r="55" spans="15:45" ht="20" customHeight="1">
      <c r="O55" s="419"/>
      <c r="P55" s="420"/>
      <c r="Q55" s="442"/>
      <c r="R55" s="442"/>
      <c r="S55" s="442"/>
      <c r="T55" s="442"/>
      <c r="U55" s="442"/>
      <c r="V55" s="442"/>
      <c r="W55" s="438"/>
      <c r="X55" s="438"/>
      <c r="Y55" s="438"/>
      <c r="Z55" s="438"/>
      <c r="AA55" s="438"/>
      <c r="AB55" s="438"/>
      <c r="AC55" s="438"/>
      <c r="AD55" s="438"/>
      <c r="AE55" s="438"/>
      <c r="AF55" s="438"/>
      <c r="AG55" s="438"/>
      <c r="AH55" s="438"/>
      <c r="AI55" s="438"/>
      <c r="AJ55" s="438"/>
      <c r="AK55" s="438"/>
      <c r="AL55" s="438"/>
      <c r="AM55" s="438"/>
      <c r="AN55" s="438"/>
      <c r="AO55" s="442"/>
      <c r="AP55" s="442"/>
      <c r="AQ55" s="442"/>
      <c r="AR55" s="442"/>
      <c r="AS55" s="445"/>
    </row>
    <row r="56" spans="15:45" ht="20" customHeight="1">
      <c r="O56" s="419"/>
      <c r="P56" s="420"/>
      <c r="Q56" s="442"/>
      <c r="R56" s="442"/>
      <c r="S56" s="442"/>
      <c r="T56" s="442"/>
      <c r="U56" s="442"/>
      <c r="V56" s="442"/>
      <c r="W56" s="439"/>
      <c r="X56" s="439"/>
      <c r="Y56" s="439"/>
      <c r="Z56" s="439"/>
      <c r="AA56" s="439"/>
      <c r="AB56" s="439"/>
      <c r="AC56" s="439"/>
      <c r="AD56" s="439"/>
      <c r="AE56" s="439"/>
      <c r="AF56" s="439"/>
      <c r="AG56" s="439"/>
      <c r="AH56" s="439"/>
      <c r="AI56" s="439"/>
      <c r="AJ56" s="439"/>
      <c r="AK56" s="439"/>
      <c r="AL56" s="439"/>
      <c r="AM56" s="439"/>
      <c r="AN56" s="439"/>
      <c r="AO56" s="442"/>
      <c r="AP56" s="442"/>
      <c r="AQ56" s="442"/>
      <c r="AR56" s="442"/>
      <c r="AS56" s="445"/>
    </row>
    <row r="57" spans="15:45" ht="20" customHeight="1">
      <c r="O57" s="419"/>
      <c r="P57" s="420"/>
      <c r="Q57" s="442"/>
      <c r="R57" s="442"/>
      <c r="S57" s="442"/>
      <c r="T57" s="442"/>
      <c r="U57" s="442"/>
      <c r="V57" s="442"/>
      <c r="W57" s="440"/>
      <c r="X57" s="440"/>
      <c r="Y57" s="440"/>
      <c r="Z57" s="440"/>
      <c r="AA57" s="440"/>
      <c r="AB57" s="440"/>
      <c r="AC57" s="440"/>
      <c r="AD57" s="440"/>
      <c r="AE57" s="440"/>
      <c r="AF57" s="440"/>
      <c r="AG57" s="440"/>
      <c r="AH57" s="440"/>
      <c r="AI57" s="440"/>
      <c r="AJ57" s="440"/>
      <c r="AK57" s="440"/>
      <c r="AL57" s="440"/>
      <c r="AM57" s="440"/>
      <c r="AN57" s="440"/>
      <c r="AO57" s="442"/>
      <c r="AP57" s="442"/>
      <c r="AQ57" s="442"/>
      <c r="AR57" s="442"/>
      <c r="AS57" s="445"/>
    </row>
    <row r="58" spans="15:45" ht="20" customHeight="1">
      <c r="O58" s="419"/>
      <c r="P58" s="420"/>
      <c r="Q58" s="442"/>
      <c r="R58" s="442"/>
      <c r="S58" s="442"/>
      <c r="T58" s="442"/>
      <c r="U58" s="442"/>
      <c r="V58" s="442"/>
      <c r="W58" s="438"/>
      <c r="X58" s="438"/>
      <c r="Y58" s="438"/>
      <c r="Z58" s="438"/>
      <c r="AA58" s="438"/>
      <c r="AB58" s="438"/>
      <c r="AC58" s="438"/>
      <c r="AD58" s="438"/>
      <c r="AE58" s="438"/>
      <c r="AF58" s="438"/>
      <c r="AG58" s="438"/>
      <c r="AH58" s="438"/>
      <c r="AI58" s="438"/>
      <c r="AJ58" s="438"/>
      <c r="AK58" s="438"/>
      <c r="AL58" s="438"/>
      <c r="AM58" s="438"/>
      <c r="AN58" s="438"/>
      <c r="AO58" s="442"/>
      <c r="AP58" s="442"/>
      <c r="AQ58" s="446"/>
      <c r="AR58" s="446"/>
      <c r="AS58" s="447"/>
    </row>
    <row r="59" spans="15:45" ht="20" customHeight="1">
      <c r="O59" s="419"/>
      <c r="P59" s="420"/>
      <c r="Q59" s="442"/>
      <c r="R59" s="442"/>
      <c r="S59" s="442"/>
      <c r="T59" s="442"/>
      <c r="U59" s="442"/>
      <c r="V59" s="442"/>
      <c r="W59" s="439"/>
      <c r="X59" s="439"/>
      <c r="Y59" s="439"/>
      <c r="Z59" s="439"/>
      <c r="AA59" s="439"/>
      <c r="AB59" s="439"/>
      <c r="AC59" s="439"/>
      <c r="AD59" s="439"/>
      <c r="AE59" s="439"/>
      <c r="AF59" s="439"/>
      <c r="AG59" s="439"/>
      <c r="AH59" s="439"/>
      <c r="AI59" s="439"/>
      <c r="AJ59" s="439"/>
      <c r="AK59" s="439"/>
      <c r="AL59" s="439"/>
      <c r="AM59" s="439"/>
      <c r="AN59" s="439"/>
      <c r="AO59" s="442"/>
      <c r="AP59" s="442"/>
      <c r="AQ59" s="446"/>
      <c r="AR59" s="446"/>
      <c r="AS59" s="447"/>
    </row>
    <row r="60" spans="15:45" ht="20" customHeight="1">
      <c r="O60" s="419"/>
      <c r="P60" s="420"/>
      <c r="Q60" s="442"/>
      <c r="R60" s="442"/>
      <c r="S60" s="442"/>
      <c r="T60" s="442"/>
      <c r="U60" s="442"/>
      <c r="V60" s="442"/>
      <c r="W60" s="440"/>
      <c r="X60" s="440"/>
      <c r="Y60" s="440"/>
      <c r="Z60" s="440"/>
      <c r="AA60" s="440"/>
      <c r="AB60" s="440"/>
      <c r="AC60" s="440"/>
      <c r="AD60" s="440"/>
      <c r="AE60" s="440"/>
      <c r="AF60" s="440"/>
      <c r="AG60" s="440"/>
      <c r="AH60" s="440"/>
      <c r="AI60" s="440"/>
      <c r="AJ60" s="440"/>
      <c r="AK60" s="440"/>
      <c r="AL60" s="440"/>
      <c r="AM60" s="440"/>
      <c r="AN60" s="440"/>
      <c r="AO60" s="442"/>
      <c r="AP60" s="442"/>
      <c r="AQ60" s="446"/>
      <c r="AR60" s="446"/>
      <c r="AS60" s="447"/>
    </row>
    <row r="61" spans="15:45" ht="20" customHeight="1">
      <c r="O61" s="419"/>
      <c r="P61" s="420"/>
      <c r="Q61" s="442"/>
      <c r="R61" s="442"/>
      <c r="S61" s="442"/>
      <c r="T61" s="442"/>
      <c r="U61" s="442"/>
      <c r="V61" s="442"/>
      <c r="W61" s="438"/>
      <c r="X61" s="438"/>
      <c r="Y61" s="438"/>
      <c r="Z61" s="438"/>
      <c r="AA61" s="438"/>
      <c r="AB61" s="438"/>
      <c r="AC61" s="438"/>
      <c r="AD61" s="438"/>
      <c r="AE61" s="438"/>
      <c r="AF61" s="438"/>
      <c r="AG61" s="438"/>
      <c r="AH61" s="438"/>
      <c r="AI61" s="438"/>
      <c r="AJ61" s="438"/>
      <c r="AK61" s="438"/>
      <c r="AL61" s="438"/>
      <c r="AM61" s="438"/>
      <c r="AN61" s="438"/>
      <c r="AO61" s="442"/>
      <c r="AP61" s="442"/>
      <c r="AQ61" s="442"/>
      <c r="AR61" s="442"/>
      <c r="AS61" s="445"/>
    </row>
    <row r="62" spans="15:45" ht="20" customHeight="1">
      <c r="O62" s="419"/>
      <c r="P62" s="420"/>
      <c r="Q62" s="442"/>
      <c r="R62" s="442"/>
      <c r="S62" s="442"/>
      <c r="T62" s="442"/>
      <c r="U62" s="442"/>
      <c r="V62" s="442"/>
      <c r="W62" s="439"/>
      <c r="X62" s="439"/>
      <c r="Y62" s="439"/>
      <c r="Z62" s="439"/>
      <c r="AA62" s="439"/>
      <c r="AB62" s="439"/>
      <c r="AC62" s="439"/>
      <c r="AD62" s="439"/>
      <c r="AE62" s="439"/>
      <c r="AF62" s="439"/>
      <c r="AG62" s="439"/>
      <c r="AH62" s="439"/>
      <c r="AI62" s="439"/>
      <c r="AJ62" s="439"/>
      <c r="AK62" s="439"/>
      <c r="AL62" s="439"/>
      <c r="AM62" s="439"/>
      <c r="AN62" s="439"/>
      <c r="AO62" s="442"/>
      <c r="AP62" s="442"/>
      <c r="AQ62" s="442"/>
      <c r="AR62" s="442"/>
      <c r="AS62" s="445"/>
    </row>
    <row r="63" spans="15:45" ht="20" customHeight="1">
      <c r="O63" s="419"/>
      <c r="P63" s="420"/>
      <c r="Q63" s="442"/>
      <c r="R63" s="442"/>
      <c r="S63" s="442"/>
      <c r="T63" s="442"/>
      <c r="U63" s="442"/>
      <c r="V63" s="442"/>
      <c r="W63" s="440"/>
      <c r="X63" s="440"/>
      <c r="Y63" s="440"/>
      <c r="Z63" s="440"/>
      <c r="AA63" s="440"/>
      <c r="AB63" s="440"/>
      <c r="AC63" s="440"/>
      <c r="AD63" s="440"/>
      <c r="AE63" s="440"/>
      <c r="AF63" s="440"/>
      <c r="AG63" s="440"/>
      <c r="AH63" s="440"/>
      <c r="AI63" s="440"/>
      <c r="AJ63" s="440"/>
      <c r="AK63" s="440"/>
      <c r="AL63" s="440"/>
      <c r="AM63" s="440"/>
      <c r="AN63" s="440"/>
      <c r="AO63" s="442"/>
      <c r="AP63" s="442"/>
      <c r="AQ63" s="442"/>
      <c r="AR63" s="442"/>
      <c r="AS63" s="445"/>
    </row>
    <row r="64" spans="15:45" ht="20" customHeight="1">
      <c r="O64" s="419"/>
      <c r="P64" s="420"/>
      <c r="Q64" s="442"/>
      <c r="R64" s="442"/>
      <c r="S64" s="442"/>
      <c r="T64" s="442"/>
      <c r="U64" s="442"/>
      <c r="V64" s="442"/>
      <c r="W64" s="438"/>
      <c r="X64" s="438"/>
      <c r="Y64" s="438"/>
      <c r="Z64" s="438"/>
      <c r="AA64" s="438"/>
      <c r="AB64" s="438"/>
      <c r="AC64" s="438"/>
      <c r="AD64" s="438"/>
      <c r="AE64" s="438"/>
      <c r="AF64" s="438"/>
      <c r="AG64" s="438"/>
      <c r="AH64" s="438"/>
      <c r="AI64" s="438"/>
      <c r="AJ64" s="438"/>
      <c r="AK64" s="438"/>
      <c r="AL64" s="438"/>
      <c r="AM64" s="438"/>
      <c r="AN64" s="438"/>
      <c r="AO64" s="442"/>
      <c r="AP64" s="442"/>
      <c r="AQ64" s="446"/>
      <c r="AR64" s="446"/>
      <c r="AS64" s="447"/>
    </row>
    <row r="65" spans="15:45" ht="20" customHeight="1">
      <c r="O65" s="419"/>
      <c r="P65" s="420"/>
      <c r="Q65" s="442"/>
      <c r="R65" s="442"/>
      <c r="S65" s="442"/>
      <c r="T65" s="442"/>
      <c r="U65" s="442"/>
      <c r="V65" s="442"/>
      <c r="W65" s="439"/>
      <c r="X65" s="439"/>
      <c r="Y65" s="439"/>
      <c r="Z65" s="439"/>
      <c r="AA65" s="439"/>
      <c r="AB65" s="439"/>
      <c r="AC65" s="439"/>
      <c r="AD65" s="439"/>
      <c r="AE65" s="439"/>
      <c r="AF65" s="439"/>
      <c r="AG65" s="439"/>
      <c r="AH65" s="439"/>
      <c r="AI65" s="439"/>
      <c r="AJ65" s="439"/>
      <c r="AK65" s="439"/>
      <c r="AL65" s="439"/>
      <c r="AM65" s="439"/>
      <c r="AN65" s="439"/>
      <c r="AO65" s="442"/>
      <c r="AP65" s="442"/>
      <c r="AQ65" s="446"/>
      <c r="AR65" s="446"/>
      <c r="AS65" s="447"/>
    </row>
    <row r="66" spans="15:45" ht="20" customHeight="1">
      <c r="O66" s="419"/>
      <c r="P66" s="420"/>
      <c r="Q66" s="442"/>
      <c r="R66" s="442"/>
      <c r="S66" s="442"/>
      <c r="T66" s="442"/>
      <c r="U66" s="442"/>
      <c r="V66" s="442"/>
      <c r="W66" s="440"/>
      <c r="X66" s="440"/>
      <c r="Y66" s="440"/>
      <c r="Z66" s="440"/>
      <c r="AA66" s="440"/>
      <c r="AB66" s="440"/>
      <c r="AC66" s="440"/>
      <c r="AD66" s="440"/>
      <c r="AE66" s="440"/>
      <c r="AF66" s="440"/>
      <c r="AG66" s="440"/>
      <c r="AH66" s="440"/>
      <c r="AI66" s="440"/>
      <c r="AJ66" s="440"/>
      <c r="AK66" s="440"/>
      <c r="AL66" s="440"/>
      <c r="AM66" s="440"/>
      <c r="AN66" s="440"/>
      <c r="AO66" s="442"/>
      <c r="AP66" s="442"/>
      <c r="AQ66" s="446"/>
      <c r="AR66" s="446"/>
      <c r="AS66" s="447"/>
    </row>
    <row r="67" spans="15:45" ht="20" customHeight="1">
      <c r="O67" s="419"/>
      <c r="P67" s="420"/>
      <c r="Q67" s="442"/>
      <c r="R67" s="442"/>
      <c r="S67" s="442"/>
      <c r="T67" s="442"/>
      <c r="U67" s="442"/>
      <c r="V67" s="442"/>
      <c r="W67" s="438"/>
      <c r="X67" s="438"/>
      <c r="Y67" s="438"/>
      <c r="Z67" s="438"/>
      <c r="AA67" s="438"/>
      <c r="AB67" s="438"/>
      <c r="AC67" s="443"/>
      <c r="AD67" s="443"/>
      <c r="AE67" s="443"/>
      <c r="AF67" s="443"/>
      <c r="AG67" s="443"/>
      <c r="AH67" s="443"/>
      <c r="AI67" s="438"/>
      <c r="AJ67" s="438"/>
      <c r="AK67" s="438"/>
      <c r="AL67" s="438"/>
      <c r="AM67" s="438"/>
      <c r="AN67" s="438"/>
      <c r="AO67" s="442"/>
      <c r="AP67" s="442"/>
      <c r="AQ67" s="442"/>
      <c r="AR67" s="442"/>
      <c r="AS67" s="445"/>
    </row>
    <row r="68" spans="15:45" ht="20" customHeight="1">
      <c r="O68" s="419"/>
      <c r="P68" s="420"/>
      <c r="Q68" s="442"/>
      <c r="R68" s="442"/>
      <c r="S68" s="442"/>
      <c r="T68" s="442"/>
      <c r="U68" s="442"/>
      <c r="V68" s="442"/>
      <c r="W68" s="439"/>
      <c r="X68" s="439"/>
      <c r="Y68" s="439"/>
      <c r="Z68" s="439"/>
      <c r="AA68" s="439"/>
      <c r="AB68" s="439"/>
      <c r="AC68" s="439"/>
      <c r="AD68" s="439"/>
      <c r="AE68" s="439"/>
      <c r="AF68" s="439"/>
      <c r="AG68" s="439"/>
      <c r="AH68" s="439"/>
      <c r="AI68" s="439"/>
      <c r="AJ68" s="439"/>
      <c r="AK68" s="439"/>
      <c r="AL68" s="439"/>
      <c r="AM68" s="439"/>
      <c r="AN68" s="439"/>
      <c r="AO68" s="442"/>
      <c r="AP68" s="442"/>
      <c r="AQ68" s="442"/>
      <c r="AR68" s="442"/>
      <c r="AS68" s="445"/>
    </row>
    <row r="69" spans="15:45" ht="20" customHeight="1">
      <c r="O69" s="419"/>
      <c r="P69" s="420"/>
      <c r="Q69" s="442"/>
      <c r="R69" s="442"/>
      <c r="S69" s="442"/>
      <c r="T69" s="442"/>
      <c r="U69" s="442"/>
      <c r="V69" s="442"/>
      <c r="W69" s="440"/>
      <c r="X69" s="440"/>
      <c r="Y69" s="440"/>
      <c r="Z69" s="440"/>
      <c r="AA69" s="440"/>
      <c r="AB69" s="440"/>
      <c r="AC69" s="440"/>
      <c r="AD69" s="440"/>
      <c r="AE69" s="440"/>
      <c r="AF69" s="440"/>
      <c r="AG69" s="440"/>
      <c r="AH69" s="440"/>
      <c r="AI69" s="440"/>
      <c r="AJ69" s="440"/>
      <c r="AK69" s="440"/>
      <c r="AL69" s="440"/>
      <c r="AM69" s="440"/>
      <c r="AN69" s="440"/>
      <c r="AO69" s="442"/>
      <c r="AP69" s="442"/>
      <c r="AQ69" s="442"/>
      <c r="AR69" s="442"/>
      <c r="AS69" s="445"/>
    </row>
    <row r="70" spans="15:45" ht="20" customHeight="1">
      <c r="O70" s="419"/>
      <c r="P70" s="420"/>
      <c r="Q70" s="442"/>
      <c r="R70" s="442"/>
      <c r="S70" s="442"/>
      <c r="T70" s="442"/>
      <c r="U70" s="442"/>
      <c r="V70" s="442"/>
      <c r="W70" s="438"/>
      <c r="X70" s="438"/>
      <c r="Y70" s="438"/>
      <c r="Z70" s="438"/>
      <c r="AA70" s="438"/>
      <c r="AB70" s="438"/>
      <c r="AC70" s="443"/>
      <c r="AD70" s="443"/>
      <c r="AE70" s="443"/>
      <c r="AF70" s="443"/>
      <c r="AG70" s="443"/>
      <c r="AH70" s="443"/>
      <c r="AI70" s="438"/>
      <c r="AJ70" s="438"/>
      <c r="AK70" s="438"/>
      <c r="AL70" s="438"/>
      <c r="AM70" s="438"/>
      <c r="AN70" s="438"/>
      <c r="AO70" s="442"/>
      <c r="AP70" s="442"/>
      <c r="AQ70" s="446"/>
      <c r="AR70" s="446"/>
      <c r="AS70" s="447"/>
    </row>
    <row r="71" spans="15:45" ht="20" customHeight="1">
      <c r="O71" s="419"/>
      <c r="P71" s="420"/>
      <c r="Q71" s="442"/>
      <c r="R71" s="442"/>
      <c r="S71" s="442"/>
      <c r="T71" s="442"/>
      <c r="U71" s="442"/>
      <c r="V71" s="442"/>
      <c r="W71" s="439"/>
      <c r="X71" s="439"/>
      <c r="Y71" s="439"/>
      <c r="Z71" s="439"/>
      <c r="AA71" s="439"/>
      <c r="AB71" s="439"/>
      <c r="AC71" s="439"/>
      <c r="AD71" s="439"/>
      <c r="AE71" s="439"/>
      <c r="AF71" s="439"/>
      <c r="AG71" s="439"/>
      <c r="AH71" s="439"/>
      <c r="AI71" s="439"/>
      <c r="AJ71" s="439"/>
      <c r="AK71" s="439"/>
      <c r="AL71" s="439"/>
      <c r="AM71" s="439"/>
      <c r="AN71" s="439"/>
      <c r="AO71" s="442"/>
      <c r="AP71" s="442"/>
      <c r="AQ71" s="446"/>
      <c r="AR71" s="446"/>
      <c r="AS71" s="447"/>
    </row>
    <row r="72" spans="15:45" ht="20" customHeight="1">
      <c r="O72" s="419"/>
      <c r="P72" s="420"/>
      <c r="Q72" s="442"/>
      <c r="R72" s="442"/>
      <c r="S72" s="442"/>
      <c r="T72" s="442"/>
      <c r="U72" s="442"/>
      <c r="V72" s="442"/>
      <c r="W72" s="440"/>
      <c r="X72" s="440"/>
      <c r="Y72" s="440"/>
      <c r="Z72" s="440"/>
      <c r="AA72" s="440"/>
      <c r="AB72" s="440"/>
      <c r="AC72" s="440"/>
      <c r="AD72" s="440"/>
      <c r="AE72" s="440"/>
      <c r="AF72" s="440"/>
      <c r="AG72" s="440"/>
      <c r="AH72" s="440"/>
      <c r="AI72" s="440"/>
      <c r="AJ72" s="440"/>
      <c r="AK72" s="440"/>
      <c r="AL72" s="440"/>
      <c r="AM72" s="440"/>
      <c r="AN72" s="440"/>
      <c r="AO72" s="442"/>
      <c r="AP72" s="442"/>
      <c r="AQ72" s="446"/>
      <c r="AR72" s="446"/>
      <c r="AS72" s="447"/>
    </row>
    <row r="73" spans="15:45" ht="20" customHeight="1">
      <c r="O73" s="419"/>
      <c r="P73" s="420"/>
      <c r="Q73" s="442"/>
      <c r="R73" s="442"/>
      <c r="S73" s="442"/>
      <c r="T73" s="442"/>
      <c r="U73" s="442"/>
      <c r="V73" s="442"/>
      <c r="W73" s="438"/>
      <c r="X73" s="438"/>
      <c r="Y73" s="438"/>
      <c r="Z73" s="438"/>
      <c r="AA73" s="438"/>
      <c r="AB73" s="438"/>
      <c r="AC73" s="443"/>
      <c r="AD73" s="443"/>
      <c r="AE73" s="443"/>
      <c r="AF73" s="443"/>
      <c r="AG73" s="443"/>
      <c r="AH73" s="443"/>
      <c r="AI73" s="438"/>
      <c r="AJ73" s="438"/>
      <c r="AK73" s="438"/>
      <c r="AL73" s="438"/>
      <c r="AM73" s="438"/>
      <c r="AN73" s="438"/>
      <c r="AO73" s="442"/>
      <c r="AP73" s="442"/>
      <c r="AQ73" s="442"/>
      <c r="AR73" s="442"/>
      <c r="AS73" s="445"/>
    </row>
    <row r="74" spans="15:45" ht="20" customHeight="1">
      <c r="O74" s="419"/>
      <c r="P74" s="420"/>
      <c r="Q74" s="442"/>
      <c r="R74" s="442"/>
      <c r="S74" s="442"/>
      <c r="T74" s="442"/>
      <c r="U74" s="442"/>
      <c r="V74" s="442"/>
      <c r="W74" s="439"/>
      <c r="X74" s="439"/>
      <c r="Y74" s="439"/>
      <c r="Z74" s="439"/>
      <c r="AA74" s="439"/>
      <c r="AB74" s="439"/>
      <c r="AC74" s="439"/>
      <c r="AD74" s="439"/>
      <c r="AE74" s="439"/>
      <c r="AF74" s="439"/>
      <c r="AG74" s="439"/>
      <c r="AH74" s="439"/>
      <c r="AI74" s="439"/>
      <c r="AJ74" s="439"/>
      <c r="AK74" s="439"/>
      <c r="AL74" s="439"/>
      <c r="AM74" s="439"/>
      <c r="AN74" s="439"/>
      <c r="AO74" s="442"/>
      <c r="AP74" s="442"/>
      <c r="AQ74" s="442"/>
      <c r="AR74" s="442"/>
      <c r="AS74" s="445"/>
    </row>
    <row r="75" spans="15:45" ht="20" customHeight="1">
      <c r="O75" s="419"/>
      <c r="P75" s="420"/>
      <c r="Q75" s="442"/>
      <c r="R75" s="442"/>
      <c r="S75" s="442"/>
      <c r="T75" s="442"/>
      <c r="U75" s="442"/>
      <c r="V75" s="442"/>
      <c r="W75" s="440"/>
      <c r="X75" s="440"/>
      <c r="Y75" s="440"/>
      <c r="Z75" s="440"/>
      <c r="AA75" s="440"/>
      <c r="AB75" s="440"/>
      <c r="AC75" s="440"/>
      <c r="AD75" s="440"/>
      <c r="AE75" s="440"/>
      <c r="AF75" s="440"/>
      <c r="AG75" s="440"/>
      <c r="AH75" s="440"/>
      <c r="AI75" s="440"/>
      <c r="AJ75" s="440"/>
      <c r="AK75" s="440"/>
      <c r="AL75" s="440"/>
      <c r="AM75" s="440"/>
      <c r="AN75" s="440"/>
      <c r="AO75" s="442"/>
      <c r="AP75" s="442"/>
      <c r="AQ75" s="442"/>
      <c r="AR75" s="442"/>
      <c r="AS75" s="445"/>
    </row>
    <row r="76" spans="15:45" ht="20" customHeight="1">
      <c r="O76" s="419"/>
      <c r="P76" s="420"/>
      <c r="Q76" s="442"/>
      <c r="R76" s="442"/>
      <c r="S76" s="442"/>
      <c r="T76" s="442"/>
      <c r="U76" s="442"/>
      <c r="V76" s="442"/>
      <c r="W76" s="438"/>
      <c r="X76" s="438"/>
      <c r="Y76" s="438"/>
      <c r="Z76" s="438"/>
      <c r="AA76" s="438"/>
      <c r="AB76" s="438"/>
      <c r="AC76" s="443"/>
      <c r="AD76" s="443"/>
      <c r="AE76" s="443"/>
      <c r="AF76" s="443"/>
      <c r="AG76" s="443"/>
      <c r="AH76" s="443"/>
      <c r="AI76" s="438"/>
      <c r="AJ76" s="438"/>
      <c r="AK76" s="438"/>
      <c r="AL76" s="438"/>
      <c r="AM76" s="438"/>
      <c r="AN76" s="438"/>
      <c r="AO76" s="442"/>
      <c r="AP76" s="442"/>
      <c r="AQ76" s="446"/>
      <c r="AR76" s="446"/>
      <c r="AS76" s="447"/>
    </row>
    <row r="77" spans="15:45" ht="20" customHeight="1">
      <c r="O77" s="419"/>
      <c r="P77" s="420"/>
      <c r="Q77" s="442"/>
      <c r="R77" s="442"/>
      <c r="S77" s="442"/>
      <c r="T77" s="442"/>
      <c r="U77" s="442"/>
      <c r="V77" s="442"/>
      <c r="W77" s="439"/>
      <c r="X77" s="439"/>
      <c r="Y77" s="439"/>
      <c r="Z77" s="439"/>
      <c r="AA77" s="439"/>
      <c r="AB77" s="439"/>
      <c r="AC77" s="439"/>
      <c r="AD77" s="439"/>
      <c r="AE77" s="439"/>
      <c r="AF77" s="439"/>
      <c r="AG77" s="439"/>
      <c r="AH77" s="439"/>
      <c r="AI77" s="439"/>
      <c r="AJ77" s="439"/>
      <c r="AK77" s="439"/>
      <c r="AL77" s="439"/>
      <c r="AM77" s="439"/>
      <c r="AN77" s="439"/>
      <c r="AO77" s="442"/>
      <c r="AP77" s="442"/>
      <c r="AQ77" s="446"/>
      <c r="AR77" s="446"/>
      <c r="AS77" s="447"/>
    </row>
    <row r="78" spans="15:45" ht="20" customHeight="1">
      <c r="O78" s="419"/>
      <c r="P78" s="420"/>
      <c r="Q78" s="442"/>
      <c r="R78" s="442"/>
      <c r="S78" s="442"/>
      <c r="T78" s="442"/>
      <c r="U78" s="442"/>
      <c r="V78" s="442"/>
      <c r="W78" s="440"/>
      <c r="X78" s="440"/>
      <c r="Y78" s="440"/>
      <c r="Z78" s="440"/>
      <c r="AA78" s="440"/>
      <c r="AB78" s="440"/>
      <c r="AC78" s="440"/>
      <c r="AD78" s="440"/>
      <c r="AE78" s="440"/>
      <c r="AF78" s="440"/>
      <c r="AG78" s="440"/>
      <c r="AH78" s="440"/>
      <c r="AI78" s="440"/>
      <c r="AJ78" s="440"/>
      <c r="AK78" s="440"/>
      <c r="AL78" s="440"/>
      <c r="AM78" s="440"/>
      <c r="AN78" s="440"/>
      <c r="AO78" s="442"/>
      <c r="AP78" s="442"/>
      <c r="AQ78" s="446"/>
      <c r="AR78" s="446"/>
      <c r="AS78" s="447"/>
    </row>
    <row r="79" spans="15:45" ht="20" customHeight="1">
      <c r="O79" s="419"/>
      <c r="P79" s="420"/>
      <c r="Q79" s="442"/>
      <c r="R79" s="442"/>
      <c r="S79" s="442"/>
      <c r="T79" s="442"/>
      <c r="U79" s="442"/>
      <c r="V79" s="442"/>
      <c r="W79" s="438"/>
      <c r="X79" s="438"/>
      <c r="Y79" s="438"/>
      <c r="Z79" s="438"/>
      <c r="AA79" s="438"/>
      <c r="AB79" s="438"/>
      <c r="AC79" s="443"/>
      <c r="AD79" s="443"/>
      <c r="AE79" s="443"/>
      <c r="AF79" s="443"/>
      <c r="AG79" s="443"/>
      <c r="AH79" s="443"/>
      <c r="AI79" s="438"/>
      <c r="AJ79" s="438"/>
      <c r="AK79" s="438"/>
      <c r="AL79" s="438"/>
      <c r="AM79" s="438"/>
      <c r="AN79" s="438"/>
      <c r="AO79" s="442"/>
      <c r="AP79" s="442"/>
      <c r="AQ79" s="442"/>
      <c r="AR79" s="442"/>
      <c r="AS79" s="445"/>
    </row>
    <row r="80" spans="15:45" ht="20" customHeight="1">
      <c r="O80" s="419"/>
      <c r="P80" s="420"/>
      <c r="Q80" s="442"/>
      <c r="R80" s="442"/>
      <c r="S80" s="442"/>
      <c r="T80" s="442"/>
      <c r="U80" s="442"/>
      <c r="V80" s="442"/>
      <c r="W80" s="439"/>
      <c r="X80" s="439"/>
      <c r="Y80" s="439"/>
      <c r="Z80" s="439"/>
      <c r="AA80" s="439"/>
      <c r="AB80" s="439"/>
      <c r="AC80" s="439"/>
      <c r="AD80" s="439"/>
      <c r="AE80" s="439"/>
      <c r="AF80" s="439"/>
      <c r="AG80" s="439"/>
      <c r="AH80" s="439"/>
      <c r="AI80" s="439"/>
      <c r="AJ80" s="439"/>
      <c r="AK80" s="439"/>
      <c r="AL80" s="439"/>
      <c r="AM80" s="439"/>
      <c r="AN80" s="439"/>
      <c r="AO80" s="442"/>
      <c r="AP80" s="442"/>
      <c r="AQ80" s="442"/>
      <c r="AR80" s="442"/>
      <c r="AS80" s="445"/>
    </row>
    <row r="81" spans="15:45" ht="20" customHeight="1">
      <c r="O81" s="419"/>
      <c r="P81" s="420"/>
      <c r="Q81" s="442"/>
      <c r="R81" s="442"/>
      <c r="S81" s="442"/>
      <c r="T81" s="442"/>
      <c r="U81" s="442"/>
      <c r="V81" s="442"/>
      <c r="W81" s="440"/>
      <c r="X81" s="440"/>
      <c r="Y81" s="440"/>
      <c r="Z81" s="440"/>
      <c r="AA81" s="440"/>
      <c r="AB81" s="440"/>
      <c r="AC81" s="440"/>
      <c r="AD81" s="440"/>
      <c r="AE81" s="440"/>
      <c r="AF81" s="440"/>
      <c r="AG81" s="440"/>
      <c r="AH81" s="440"/>
      <c r="AI81" s="440"/>
      <c r="AJ81" s="440"/>
      <c r="AK81" s="440"/>
      <c r="AL81" s="440"/>
      <c r="AM81" s="440"/>
      <c r="AN81" s="440"/>
      <c r="AO81" s="442"/>
      <c r="AP81" s="442"/>
      <c r="AQ81" s="442"/>
      <c r="AR81" s="442"/>
      <c r="AS81" s="445"/>
    </row>
    <row r="82" spans="15:45" ht="20" customHeight="1">
      <c r="O82" s="419"/>
      <c r="P82" s="420"/>
      <c r="Q82" s="442"/>
      <c r="R82" s="442"/>
      <c r="S82" s="442"/>
      <c r="T82" s="442"/>
      <c r="U82" s="442"/>
      <c r="V82" s="442"/>
      <c r="W82" s="438"/>
      <c r="X82" s="438"/>
      <c r="Y82" s="438"/>
      <c r="Z82" s="438"/>
      <c r="AA82" s="438"/>
      <c r="AB82" s="438"/>
      <c r="AC82" s="443"/>
      <c r="AD82" s="443"/>
      <c r="AE82" s="443"/>
      <c r="AF82" s="443"/>
      <c r="AG82" s="443"/>
      <c r="AH82" s="443"/>
      <c r="AI82" s="438"/>
      <c r="AJ82" s="438"/>
      <c r="AK82" s="438"/>
      <c r="AL82" s="438"/>
      <c r="AM82" s="438"/>
      <c r="AN82" s="438"/>
      <c r="AO82" s="442"/>
      <c r="AP82" s="442"/>
      <c r="AQ82" s="446"/>
      <c r="AR82" s="446"/>
      <c r="AS82" s="447"/>
    </row>
    <row r="83" spans="15:45" ht="20" customHeight="1">
      <c r="O83" s="419"/>
      <c r="P83" s="420"/>
      <c r="Q83" s="442"/>
      <c r="R83" s="442"/>
      <c r="S83" s="442"/>
      <c r="T83" s="442"/>
      <c r="U83" s="442"/>
      <c r="V83" s="442"/>
      <c r="W83" s="439"/>
      <c r="X83" s="439"/>
      <c r="Y83" s="439"/>
      <c r="Z83" s="439"/>
      <c r="AA83" s="439"/>
      <c r="AB83" s="439"/>
      <c r="AC83" s="439"/>
      <c r="AD83" s="439"/>
      <c r="AE83" s="439"/>
      <c r="AF83" s="439"/>
      <c r="AG83" s="439"/>
      <c r="AH83" s="439"/>
      <c r="AI83" s="439"/>
      <c r="AJ83" s="439"/>
      <c r="AK83" s="439"/>
      <c r="AL83" s="439"/>
      <c r="AM83" s="439"/>
      <c r="AN83" s="439"/>
      <c r="AO83" s="442"/>
      <c r="AP83" s="442"/>
      <c r="AQ83" s="446"/>
      <c r="AR83" s="446"/>
      <c r="AS83" s="447"/>
    </row>
    <row r="84" spans="15:45" ht="20" customHeight="1">
      <c r="O84" s="419"/>
      <c r="P84" s="420"/>
      <c r="Q84" s="442"/>
      <c r="R84" s="442"/>
      <c r="S84" s="442"/>
      <c r="T84" s="442"/>
      <c r="U84" s="442"/>
      <c r="V84" s="442"/>
      <c r="W84" s="440"/>
      <c r="X84" s="440"/>
      <c r="Y84" s="440"/>
      <c r="Z84" s="440"/>
      <c r="AA84" s="440"/>
      <c r="AB84" s="440"/>
      <c r="AC84" s="440"/>
      <c r="AD84" s="440"/>
      <c r="AE84" s="440"/>
      <c r="AF84" s="440"/>
      <c r="AG84" s="440"/>
      <c r="AH84" s="440"/>
      <c r="AI84" s="440"/>
      <c r="AJ84" s="440"/>
      <c r="AK84" s="440"/>
      <c r="AL84" s="440"/>
      <c r="AM84" s="440"/>
      <c r="AN84" s="440"/>
      <c r="AO84" s="442"/>
      <c r="AP84" s="442"/>
      <c r="AQ84" s="446"/>
      <c r="AR84" s="446"/>
      <c r="AS84" s="447"/>
    </row>
    <row r="85" spans="15:45" ht="20" customHeight="1">
      <c r="O85" s="419"/>
      <c r="P85" s="420"/>
      <c r="Q85" s="442"/>
      <c r="R85" s="442"/>
      <c r="S85" s="442"/>
      <c r="T85" s="442"/>
      <c r="U85" s="442"/>
      <c r="V85" s="442"/>
      <c r="W85" s="438"/>
      <c r="X85" s="438"/>
      <c r="Y85" s="438"/>
      <c r="Z85" s="438"/>
      <c r="AA85" s="438"/>
      <c r="AB85" s="438"/>
      <c r="AC85" s="443"/>
      <c r="AD85" s="443"/>
      <c r="AE85" s="443"/>
      <c r="AF85" s="443"/>
      <c r="AG85" s="443"/>
      <c r="AH85" s="443"/>
      <c r="AI85" s="438"/>
      <c r="AJ85" s="438"/>
      <c r="AK85" s="438"/>
      <c r="AL85" s="438"/>
      <c r="AM85" s="438"/>
      <c r="AN85" s="438"/>
      <c r="AO85" s="442"/>
      <c r="AP85" s="442"/>
      <c r="AQ85" s="442"/>
      <c r="AR85" s="442"/>
      <c r="AS85" s="445"/>
    </row>
    <row r="86" spans="15:45" ht="20" customHeight="1">
      <c r="O86" s="419"/>
      <c r="P86" s="420"/>
      <c r="Q86" s="442"/>
      <c r="R86" s="442"/>
      <c r="S86" s="442"/>
      <c r="T86" s="442"/>
      <c r="U86" s="442"/>
      <c r="V86" s="442"/>
      <c r="W86" s="439"/>
      <c r="X86" s="439"/>
      <c r="Y86" s="439"/>
      <c r="Z86" s="439"/>
      <c r="AA86" s="439"/>
      <c r="AB86" s="439"/>
      <c r="AC86" s="439"/>
      <c r="AD86" s="439"/>
      <c r="AE86" s="439"/>
      <c r="AF86" s="439"/>
      <c r="AG86" s="439"/>
      <c r="AH86" s="439"/>
      <c r="AI86" s="439"/>
      <c r="AJ86" s="439"/>
      <c r="AK86" s="439"/>
      <c r="AL86" s="439"/>
      <c r="AM86" s="439"/>
      <c r="AN86" s="439"/>
      <c r="AO86" s="442"/>
      <c r="AP86" s="442"/>
      <c r="AQ86" s="442"/>
      <c r="AR86" s="442"/>
      <c r="AS86" s="445"/>
    </row>
    <row r="87" spans="15:45" ht="20" customHeight="1">
      <c r="O87" s="419"/>
      <c r="P87" s="420"/>
      <c r="Q87" s="442"/>
      <c r="R87" s="442"/>
      <c r="S87" s="442"/>
      <c r="T87" s="442"/>
      <c r="U87" s="442"/>
      <c r="V87" s="442"/>
      <c r="W87" s="440"/>
      <c r="X87" s="440"/>
      <c r="Y87" s="440"/>
      <c r="Z87" s="440"/>
      <c r="AA87" s="440"/>
      <c r="AB87" s="440"/>
      <c r="AC87" s="440"/>
      <c r="AD87" s="440"/>
      <c r="AE87" s="440"/>
      <c r="AF87" s="440"/>
      <c r="AG87" s="440"/>
      <c r="AH87" s="440"/>
      <c r="AI87" s="440"/>
      <c r="AJ87" s="440"/>
      <c r="AK87" s="440"/>
      <c r="AL87" s="440"/>
      <c r="AM87" s="440"/>
      <c r="AN87" s="440"/>
      <c r="AO87" s="442"/>
      <c r="AP87" s="442"/>
      <c r="AQ87" s="442"/>
      <c r="AR87" s="442"/>
      <c r="AS87" s="445"/>
    </row>
    <row r="88" spans="15:45" ht="20" customHeight="1">
      <c r="O88" s="419"/>
      <c r="P88" s="420"/>
      <c r="Q88" s="442"/>
      <c r="R88" s="442"/>
      <c r="S88" s="442"/>
      <c r="T88" s="442"/>
      <c r="U88" s="442"/>
      <c r="V88" s="442"/>
      <c r="W88" s="438"/>
      <c r="X88" s="438"/>
      <c r="Y88" s="438"/>
      <c r="Z88" s="438"/>
      <c r="AA88" s="438"/>
      <c r="AB88" s="438"/>
      <c r="AC88" s="443"/>
      <c r="AD88" s="443"/>
      <c r="AE88" s="443"/>
      <c r="AF88" s="443"/>
      <c r="AG88" s="443"/>
      <c r="AH88" s="443"/>
      <c r="AI88" s="438"/>
      <c r="AJ88" s="438"/>
      <c r="AK88" s="438"/>
      <c r="AL88" s="438"/>
      <c r="AM88" s="438"/>
      <c r="AN88" s="438"/>
      <c r="AO88" s="442"/>
      <c r="AP88" s="442"/>
      <c r="AQ88" s="446"/>
      <c r="AR88" s="446"/>
      <c r="AS88" s="447"/>
    </row>
    <row r="89" spans="15:45" ht="20" customHeight="1">
      <c r="O89" s="419"/>
      <c r="P89" s="420"/>
      <c r="Q89" s="442"/>
      <c r="R89" s="442"/>
      <c r="S89" s="442"/>
      <c r="T89" s="442"/>
      <c r="U89" s="442"/>
      <c r="V89" s="442"/>
      <c r="W89" s="439"/>
      <c r="X89" s="439"/>
      <c r="Y89" s="439"/>
      <c r="Z89" s="439"/>
      <c r="AA89" s="439"/>
      <c r="AB89" s="439"/>
      <c r="AC89" s="439"/>
      <c r="AD89" s="439"/>
      <c r="AE89" s="439"/>
      <c r="AF89" s="439"/>
      <c r="AG89" s="439"/>
      <c r="AH89" s="439"/>
      <c r="AI89" s="439"/>
      <c r="AJ89" s="439"/>
      <c r="AK89" s="439"/>
      <c r="AL89" s="439"/>
      <c r="AM89" s="439"/>
      <c r="AN89" s="439"/>
      <c r="AO89" s="442"/>
      <c r="AP89" s="442"/>
      <c r="AQ89" s="446"/>
      <c r="AR89" s="446"/>
      <c r="AS89" s="447"/>
    </row>
    <row r="90" spans="15:45" ht="20" customHeight="1">
      <c r="O90" s="419"/>
      <c r="P90" s="420"/>
      <c r="Q90" s="442"/>
      <c r="R90" s="442"/>
      <c r="S90" s="442"/>
      <c r="T90" s="442"/>
      <c r="U90" s="442"/>
      <c r="V90" s="442"/>
      <c r="W90" s="440"/>
      <c r="X90" s="440"/>
      <c r="Y90" s="440"/>
      <c r="Z90" s="440"/>
      <c r="AA90" s="440"/>
      <c r="AB90" s="440"/>
      <c r="AC90" s="440"/>
      <c r="AD90" s="440"/>
      <c r="AE90" s="440"/>
      <c r="AF90" s="440"/>
      <c r="AG90" s="440"/>
      <c r="AH90" s="440"/>
      <c r="AI90" s="440"/>
      <c r="AJ90" s="440"/>
      <c r="AK90" s="440"/>
      <c r="AL90" s="440"/>
      <c r="AM90" s="440"/>
      <c r="AN90" s="440"/>
      <c r="AO90" s="442"/>
      <c r="AP90" s="442"/>
      <c r="AQ90" s="446"/>
      <c r="AR90" s="446"/>
      <c r="AS90" s="447"/>
    </row>
    <row r="91" spans="15:45" ht="20" customHeight="1">
      <c r="O91" s="419"/>
      <c r="P91" s="420"/>
      <c r="Q91" s="442"/>
      <c r="R91" s="442"/>
      <c r="S91" s="442"/>
      <c r="T91" s="442"/>
      <c r="U91" s="442"/>
      <c r="V91" s="442"/>
      <c r="W91" s="438"/>
      <c r="X91" s="438"/>
      <c r="Y91" s="438"/>
      <c r="Z91" s="438"/>
      <c r="AA91" s="438"/>
      <c r="AB91" s="438"/>
      <c r="AC91" s="443"/>
      <c r="AD91" s="443"/>
      <c r="AE91" s="443"/>
      <c r="AF91" s="443"/>
      <c r="AG91" s="443"/>
      <c r="AH91" s="443"/>
      <c r="AI91" s="438"/>
      <c r="AJ91" s="438"/>
      <c r="AK91" s="438"/>
      <c r="AL91" s="438"/>
      <c r="AM91" s="438"/>
      <c r="AN91" s="438"/>
      <c r="AO91" s="442"/>
      <c r="AP91" s="442"/>
      <c r="AQ91" s="442"/>
      <c r="AR91" s="442"/>
      <c r="AS91" s="445"/>
    </row>
    <row r="92" spans="15:45" ht="20" customHeight="1">
      <c r="O92" s="419"/>
      <c r="P92" s="420"/>
      <c r="Q92" s="442"/>
      <c r="R92" s="442"/>
      <c r="S92" s="442"/>
      <c r="T92" s="442"/>
      <c r="U92" s="442"/>
      <c r="V92" s="442"/>
      <c r="W92" s="439"/>
      <c r="X92" s="439"/>
      <c r="Y92" s="439"/>
      <c r="Z92" s="439"/>
      <c r="AA92" s="439"/>
      <c r="AB92" s="439"/>
      <c r="AC92" s="439"/>
      <c r="AD92" s="439"/>
      <c r="AE92" s="439"/>
      <c r="AF92" s="439"/>
      <c r="AG92" s="439"/>
      <c r="AH92" s="439"/>
      <c r="AI92" s="439"/>
      <c r="AJ92" s="439"/>
      <c r="AK92" s="439"/>
      <c r="AL92" s="439"/>
      <c r="AM92" s="439"/>
      <c r="AN92" s="439"/>
      <c r="AO92" s="442"/>
      <c r="AP92" s="442"/>
      <c r="AQ92" s="442"/>
      <c r="AR92" s="442"/>
      <c r="AS92" s="445"/>
    </row>
    <row r="93" spans="15:45" ht="20" customHeight="1">
      <c r="O93" s="419"/>
      <c r="P93" s="420"/>
      <c r="Q93" s="442"/>
      <c r="R93" s="442"/>
      <c r="S93" s="442"/>
      <c r="T93" s="442"/>
      <c r="U93" s="442"/>
      <c r="V93" s="442"/>
      <c r="W93" s="440"/>
      <c r="X93" s="440"/>
      <c r="Y93" s="440"/>
      <c r="Z93" s="440"/>
      <c r="AA93" s="440"/>
      <c r="AB93" s="440"/>
      <c r="AC93" s="440"/>
      <c r="AD93" s="440"/>
      <c r="AE93" s="440"/>
      <c r="AF93" s="440"/>
      <c r="AG93" s="440"/>
      <c r="AH93" s="440"/>
      <c r="AI93" s="440"/>
      <c r="AJ93" s="440"/>
      <c r="AK93" s="440"/>
      <c r="AL93" s="440"/>
      <c r="AM93" s="440"/>
      <c r="AN93" s="440"/>
      <c r="AO93" s="442"/>
      <c r="AP93" s="442"/>
      <c r="AQ93" s="442"/>
      <c r="AR93" s="442"/>
      <c r="AS93" s="445"/>
    </row>
    <row r="94" spans="15:45" ht="20" customHeight="1">
      <c r="O94" s="419"/>
      <c r="P94" s="420"/>
      <c r="Q94" s="442"/>
      <c r="R94" s="442"/>
      <c r="S94" s="442"/>
      <c r="T94" s="442"/>
      <c r="U94" s="442"/>
      <c r="V94" s="442"/>
      <c r="W94" s="438"/>
      <c r="X94" s="438"/>
      <c r="Y94" s="438"/>
      <c r="Z94" s="438"/>
      <c r="AA94" s="438"/>
      <c r="AB94" s="438"/>
      <c r="AC94" s="443"/>
      <c r="AD94" s="443"/>
      <c r="AE94" s="443"/>
      <c r="AF94" s="443"/>
      <c r="AG94" s="443"/>
      <c r="AH94" s="443"/>
      <c r="AI94" s="438"/>
      <c r="AJ94" s="438"/>
      <c r="AK94" s="438"/>
      <c r="AL94" s="438"/>
      <c r="AM94" s="438"/>
      <c r="AN94" s="438"/>
      <c r="AO94" s="442"/>
      <c r="AP94" s="442"/>
      <c r="AQ94" s="446"/>
      <c r="AR94" s="446"/>
      <c r="AS94" s="447"/>
    </row>
    <row r="95" spans="15:45" ht="20" customHeight="1">
      <c r="O95" s="419"/>
      <c r="P95" s="420"/>
      <c r="Q95" s="442"/>
      <c r="R95" s="442"/>
      <c r="S95" s="442"/>
      <c r="T95" s="442"/>
      <c r="U95" s="442"/>
      <c r="V95" s="442"/>
      <c r="W95" s="439"/>
      <c r="X95" s="439"/>
      <c r="Y95" s="439"/>
      <c r="Z95" s="439"/>
      <c r="AA95" s="439"/>
      <c r="AB95" s="439"/>
      <c r="AC95" s="439"/>
      <c r="AD95" s="439"/>
      <c r="AE95" s="439"/>
      <c r="AF95" s="439"/>
      <c r="AG95" s="439"/>
      <c r="AH95" s="439"/>
      <c r="AI95" s="439"/>
      <c r="AJ95" s="439"/>
      <c r="AK95" s="439"/>
      <c r="AL95" s="439"/>
      <c r="AM95" s="439"/>
      <c r="AN95" s="439"/>
      <c r="AO95" s="442"/>
      <c r="AP95" s="442"/>
      <c r="AQ95" s="446"/>
      <c r="AR95" s="446"/>
      <c r="AS95" s="447"/>
    </row>
    <row r="96" spans="15:45" ht="20" customHeight="1">
      <c r="O96" s="419"/>
      <c r="P96" s="420"/>
      <c r="Q96" s="442"/>
      <c r="R96" s="442"/>
      <c r="S96" s="442"/>
      <c r="T96" s="442"/>
      <c r="U96" s="442"/>
      <c r="V96" s="442"/>
      <c r="W96" s="440"/>
      <c r="X96" s="440"/>
      <c r="Y96" s="440"/>
      <c r="Z96" s="440"/>
      <c r="AA96" s="440"/>
      <c r="AB96" s="440"/>
      <c r="AC96" s="440"/>
      <c r="AD96" s="440"/>
      <c r="AE96" s="440"/>
      <c r="AF96" s="440"/>
      <c r="AG96" s="440"/>
      <c r="AH96" s="440"/>
      <c r="AI96" s="440"/>
      <c r="AJ96" s="440"/>
      <c r="AK96" s="440"/>
      <c r="AL96" s="440"/>
      <c r="AM96" s="440"/>
      <c r="AN96" s="440"/>
      <c r="AO96" s="442"/>
      <c r="AP96" s="442"/>
      <c r="AQ96" s="446"/>
      <c r="AR96" s="446"/>
      <c r="AS96" s="447"/>
    </row>
    <row r="97" spans="15:45" ht="20" customHeight="1">
      <c r="O97" s="419"/>
      <c r="P97" s="420"/>
      <c r="Q97" s="442"/>
      <c r="R97" s="442"/>
      <c r="S97" s="442"/>
      <c r="T97" s="442"/>
      <c r="U97" s="442"/>
      <c r="V97" s="442"/>
      <c r="W97" s="438"/>
      <c r="X97" s="438"/>
      <c r="Y97" s="438"/>
      <c r="Z97" s="438"/>
      <c r="AA97" s="438"/>
      <c r="AB97" s="438"/>
      <c r="AC97" s="443"/>
      <c r="AD97" s="443"/>
      <c r="AE97" s="443"/>
      <c r="AF97" s="443"/>
      <c r="AG97" s="443"/>
      <c r="AH97" s="443"/>
      <c r="AI97" s="438"/>
      <c r="AJ97" s="438"/>
      <c r="AK97" s="438"/>
      <c r="AL97" s="438"/>
      <c r="AM97" s="438"/>
      <c r="AN97" s="438"/>
      <c r="AO97" s="442"/>
      <c r="AP97" s="442"/>
      <c r="AQ97" s="442"/>
      <c r="AR97" s="442"/>
      <c r="AS97" s="445"/>
    </row>
    <row r="98" spans="15:45" ht="20" customHeight="1">
      <c r="O98" s="419"/>
      <c r="P98" s="420"/>
      <c r="Q98" s="442"/>
      <c r="R98" s="442"/>
      <c r="S98" s="442"/>
      <c r="T98" s="442"/>
      <c r="U98" s="442"/>
      <c r="V98" s="442"/>
      <c r="W98" s="439"/>
      <c r="X98" s="439"/>
      <c r="Y98" s="439"/>
      <c r="Z98" s="439"/>
      <c r="AA98" s="439"/>
      <c r="AB98" s="439"/>
      <c r="AC98" s="439"/>
      <c r="AD98" s="439"/>
      <c r="AE98" s="439"/>
      <c r="AF98" s="439"/>
      <c r="AG98" s="439"/>
      <c r="AH98" s="439"/>
      <c r="AI98" s="439"/>
      <c r="AJ98" s="439"/>
      <c r="AK98" s="439"/>
      <c r="AL98" s="439"/>
      <c r="AM98" s="439"/>
      <c r="AN98" s="439"/>
      <c r="AO98" s="442"/>
      <c r="AP98" s="442"/>
      <c r="AQ98" s="442"/>
      <c r="AR98" s="442"/>
      <c r="AS98" s="445"/>
    </row>
    <row r="99" spans="15:45" ht="20" customHeight="1">
      <c r="O99" s="419"/>
      <c r="P99" s="420"/>
      <c r="Q99" s="442"/>
      <c r="R99" s="442"/>
      <c r="S99" s="442"/>
      <c r="T99" s="442"/>
      <c r="U99" s="442"/>
      <c r="V99" s="442"/>
      <c r="W99" s="440"/>
      <c r="X99" s="440"/>
      <c r="Y99" s="440"/>
      <c r="Z99" s="440"/>
      <c r="AA99" s="440"/>
      <c r="AB99" s="440"/>
      <c r="AC99" s="440"/>
      <c r="AD99" s="440"/>
      <c r="AE99" s="440"/>
      <c r="AF99" s="440"/>
      <c r="AG99" s="440"/>
      <c r="AH99" s="440"/>
      <c r="AI99" s="440"/>
      <c r="AJ99" s="440"/>
      <c r="AK99" s="440"/>
      <c r="AL99" s="440"/>
      <c r="AM99" s="440"/>
      <c r="AN99" s="440"/>
      <c r="AO99" s="442"/>
      <c r="AP99" s="442"/>
      <c r="AQ99" s="442"/>
      <c r="AR99" s="442"/>
      <c r="AS99" s="445"/>
    </row>
    <row r="100" spans="15:45" ht="20" customHeight="1">
      <c r="O100" s="419"/>
      <c r="P100" s="420"/>
      <c r="Q100" s="442"/>
      <c r="R100" s="442"/>
      <c r="S100" s="442"/>
      <c r="T100" s="442"/>
      <c r="U100" s="442"/>
      <c r="V100" s="442"/>
      <c r="W100" s="438"/>
      <c r="X100" s="438"/>
      <c r="Y100" s="438"/>
      <c r="Z100" s="438"/>
      <c r="AA100" s="438"/>
      <c r="AB100" s="438"/>
      <c r="AC100" s="443"/>
      <c r="AD100" s="443"/>
      <c r="AE100" s="443"/>
      <c r="AF100" s="443"/>
      <c r="AG100" s="443"/>
      <c r="AH100" s="443"/>
      <c r="AI100" s="438"/>
      <c r="AJ100" s="438"/>
      <c r="AK100" s="438"/>
      <c r="AL100" s="438"/>
      <c r="AM100" s="438"/>
      <c r="AN100" s="438"/>
      <c r="AO100" s="442"/>
      <c r="AP100" s="442"/>
      <c r="AQ100" s="446"/>
      <c r="AR100" s="446"/>
      <c r="AS100" s="447"/>
    </row>
    <row r="101" spans="15:45" ht="20" customHeight="1">
      <c r="O101" s="419"/>
      <c r="P101" s="420"/>
      <c r="Q101" s="442"/>
      <c r="R101" s="442"/>
      <c r="S101" s="442"/>
      <c r="T101" s="442"/>
      <c r="U101" s="442"/>
      <c r="V101" s="442"/>
      <c r="W101" s="439"/>
      <c r="X101" s="439"/>
      <c r="Y101" s="439"/>
      <c r="Z101" s="439"/>
      <c r="AA101" s="439"/>
      <c r="AB101" s="439"/>
      <c r="AC101" s="439"/>
      <c r="AD101" s="439"/>
      <c r="AE101" s="439"/>
      <c r="AF101" s="439"/>
      <c r="AG101" s="439"/>
      <c r="AH101" s="439"/>
      <c r="AI101" s="439"/>
      <c r="AJ101" s="439"/>
      <c r="AK101" s="439"/>
      <c r="AL101" s="439"/>
      <c r="AM101" s="439"/>
      <c r="AN101" s="439"/>
      <c r="AO101" s="442"/>
      <c r="AP101" s="442"/>
      <c r="AQ101" s="446"/>
      <c r="AR101" s="446"/>
      <c r="AS101" s="447"/>
    </row>
    <row r="102" spans="15:45" ht="20" customHeight="1">
      <c r="O102" s="419"/>
      <c r="P102" s="420"/>
      <c r="Q102" s="442"/>
      <c r="R102" s="442"/>
      <c r="S102" s="442"/>
      <c r="T102" s="442"/>
      <c r="U102" s="442"/>
      <c r="V102" s="442"/>
      <c r="W102" s="440"/>
      <c r="X102" s="440"/>
      <c r="Y102" s="440"/>
      <c r="Z102" s="440"/>
      <c r="AA102" s="440"/>
      <c r="AB102" s="440"/>
      <c r="AC102" s="440"/>
      <c r="AD102" s="440"/>
      <c r="AE102" s="440"/>
      <c r="AF102" s="440"/>
      <c r="AG102" s="440"/>
      <c r="AH102" s="440"/>
      <c r="AI102" s="440"/>
      <c r="AJ102" s="440"/>
      <c r="AK102" s="440"/>
      <c r="AL102" s="440"/>
      <c r="AM102" s="440"/>
      <c r="AN102" s="440"/>
      <c r="AO102" s="442"/>
      <c r="AP102" s="442"/>
      <c r="AQ102" s="446"/>
      <c r="AR102" s="446"/>
      <c r="AS102" s="447"/>
    </row>
    <row r="103" spans="15:45" ht="20" customHeight="1">
      <c r="O103" s="419"/>
      <c r="P103" s="420"/>
      <c r="Q103" s="442"/>
      <c r="R103" s="442"/>
      <c r="S103" s="442"/>
      <c r="T103" s="442"/>
      <c r="U103" s="442"/>
      <c r="V103" s="442"/>
      <c r="W103" s="438"/>
      <c r="X103" s="438"/>
      <c r="Y103" s="438"/>
      <c r="Z103" s="438"/>
      <c r="AA103" s="438"/>
      <c r="AB103" s="438"/>
      <c r="AC103" s="443"/>
      <c r="AD103" s="443"/>
      <c r="AE103" s="443"/>
      <c r="AF103" s="443"/>
      <c r="AG103" s="443"/>
      <c r="AH103" s="443"/>
      <c r="AI103" s="438"/>
      <c r="AJ103" s="438"/>
      <c r="AK103" s="438"/>
      <c r="AL103" s="438"/>
      <c r="AM103" s="438"/>
      <c r="AN103" s="438"/>
      <c r="AO103" s="442"/>
      <c r="AP103" s="442"/>
      <c r="AQ103" s="442"/>
      <c r="AR103" s="442"/>
      <c r="AS103" s="445"/>
    </row>
    <row r="104" spans="15:45" ht="20" customHeight="1">
      <c r="O104" s="419"/>
      <c r="P104" s="420"/>
      <c r="Q104" s="442"/>
      <c r="R104" s="442"/>
      <c r="S104" s="442"/>
      <c r="T104" s="442"/>
      <c r="U104" s="442"/>
      <c r="V104" s="442"/>
      <c r="W104" s="439"/>
      <c r="X104" s="439"/>
      <c r="Y104" s="439"/>
      <c r="Z104" s="439"/>
      <c r="AA104" s="439"/>
      <c r="AB104" s="439"/>
      <c r="AC104" s="439"/>
      <c r="AD104" s="439"/>
      <c r="AE104" s="439"/>
      <c r="AF104" s="439"/>
      <c r="AG104" s="439"/>
      <c r="AH104" s="439"/>
      <c r="AI104" s="439"/>
      <c r="AJ104" s="439"/>
      <c r="AK104" s="439"/>
      <c r="AL104" s="439"/>
      <c r="AM104" s="439"/>
      <c r="AN104" s="439"/>
      <c r="AO104" s="442"/>
      <c r="AP104" s="442"/>
      <c r="AQ104" s="442"/>
      <c r="AR104" s="442"/>
      <c r="AS104" s="445"/>
    </row>
    <row r="105" spans="15:45" ht="20" customHeight="1">
      <c r="O105" s="419"/>
      <c r="P105" s="420"/>
      <c r="Q105" s="442"/>
      <c r="R105" s="442"/>
      <c r="S105" s="442"/>
      <c r="T105" s="442"/>
      <c r="U105" s="442"/>
      <c r="V105" s="442"/>
      <c r="W105" s="440"/>
      <c r="X105" s="440"/>
      <c r="Y105" s="440"/>
      <c r="Z105" s="440"/>
      <c r="AA105" s="440"/>
      <c r="AB105" s="440"/>
      <c r="AC105" s="440"/>
      <c r="AD105" s="440"/>
      <c r="AE105" s="440"/>
      <c r="AF105" s="440"/>
      <c r="AG105" s="440"/>
      <c r="AH105" s="440"/>
      <c r="AI105" s="440"/>
      <c r="AJ105" s="440"/>
      <c r="AK105" s="440"/>
      <c r="AL105" s="440"/>
      <c r="AM105" s="440"/>
      <c r="AN105" s="440"/>
      <c r="AO105" s="442"/>
      <c r="AP105" s="442"/>
      <c r="AQ105" s="442"/>
      <c r="AR105" s="442"/>
      <c r="AS105" s="445"/>
    </row>
    <row r="106" spans="15:45" ht="20" customHeight="1">
      <c r="O106" s="419"/>
      <c r="P106" s="420"/>
      <c r="Q106" s="442"/>
      <c r="R106" s="442"/>
      <c r="S106" s="442"/>
      <c r="T106" s="442"/>
      <c r="U106" s="442"/>
      <c r="V106" s="442"/>
      <c r="W106" s="438"/>
      <c r="X106" s="438"/>
      <c r="Y106" s="438"/>
      <c r="Z106" s="438"/>
      <c r="AA106" s="438"/>
      <c r="AB106" s="438"/>
      <c r="AC106" s="443"/>
      <c r="AD106" s="443"/>
      <c r="AE106" s="443"/>
      <c r="AF106" s="443"/>
      <c r="AG106" s="443"/>
      <c r="AH106" s="443"/>
      <c r="AI106" s="438"/>
      <c r="AJ106" s="438"/>
      <c r="AK106" s="438"/>
      <c r="AL106" s="438"/>
      <c r="AM106" s="438"/>
      <c r="AN106" s="438"/>
      <c r="AO106" s="442"/>
      <c r="AP106" s="442"/>
      <c r="AQ106" s="446"/>
      <c r="AR106" s="446"/>
      <c r="AS106" s="447"/>
    </row>
    <row r="107" spans="15:45" ht="20" customHeight="1">
      <c r="O107" s="419"/>
      <c r="P107" s="420"/>
      <c r="Q107" s="442"/>
      <c r="R107" s="442"/>
      <c r="S107" s="442"/>
      <c r="T107" s="442"/>
      <c r="U107" s="442"/>
      <c r="V107" s="442"/>
      <c r="W107" s="439"/>
      <c r="X107" s="439"/>
      <c r="Y107" s="439"/>
      <c r="Z107" s="439"/>
      <c r="AA107" s="439"/>
      <c r="AB107" s="439"/>
      <c r="AC107" s="439"/>
      <c r="AD107" s="439"/>
      <c r="AE107" s="439"/>
      <c r="AF107" s="439"/>
      <c r="AG107" s="439"/>
      <c r="AH107" s="439"/>
      <c r="AI107" s="439"/>
      <c r="AJ107" s="439"/>
      <c r="AK107" s="439"/>
      <c r="AL107" s="439"/>
      <c r="AM107" s="439"/>
      <c r="AN107" s="439"/>
      <c r="AO107" s="442"/>
      <c r="AP107" s="442"/>
      <c r="AQ107" s="446"/>
      <c r="AR107" s="446"/>
      <c r="AS107" s="447"/>
    </row>
    <row r="108" spans="15:45" ht="20" customHeight="1">
      <c r="O108" s="419"/>
      <c r="P108" s="420"/>
      <c r="Q108" s="442"/>
      <c r="R108" s="442"/>
      <c r="S108" s="442"/>
      <c r="T108" s="442"/>
      <c r="U108" s="442"/>
      <c r="V108" s="442"/>
      <c r="W108" s="440"/>
      <c r="X108" s="440"/>
      <c r="Y108" s="440"/>
      <c r="Z108" s="440"/>
      <c r="AA108" s="440"/>
      <c r="AB108" s="440"/>
      <c r="AC108" s="440"/>
      <c r="AD108" s="440"/>
      <c r="AE108" s="440"/>
      <c r="AF108" s="440"/>
      <c r="AG108" s="440"/>
      <c r="AH108" s="440"/>
      <c r="AI108" s="440"/>
      <c r="AJ108" s="440"/>
      <c r="AK108" s="440"/>
      <c r="AL108" s="440"/>
      <c r="AM108" s="440"/>
      <c r="AN108" s="440"/>
      <c r="AO108" s="442"/>
      <c r="AP108" s="442"/>
      <c r="AQ108" s="446"/>
      <c r="AR108" s="446"/>
      <c r="AS108" s="447"/>
    </row>
    <row r="109" spans="15:45" ht="20" customHeight="1">
      <c r="O109" s="419"/>
      <c r="P109" s="420"/>
      <c r="Q109" s="442"/>
      <c r="R109" s="442"/>
      <c r="S109" s="442"/>
      <c r="T109" s="442"/>
      <c r="U109" s="442"/>
      <c r="V109" s="442"/>
      <c r="W109" s="438"/>
      <c r="X109" s="438"/>
      <c r="Y109" s="438"/>
      <c r="Z109" s="438"/>
      <c r="AA109" s="438"/>
      <c r="AB109" s="438"/>
      <c r="AC109" s="443"/>
      <c r="AD109" s="443"/>
      <c r="AE109" s="443"/>
      <c r="AF109" s="443"/>
      <c r="AG109" s="443"/>
      <c r="AH109" s="443"/>
      <c r="AI109" s="438"/>
      <c r="AJ109" s="438"/>
      <c r="AK109" s="438"/>
      <c r="AL109" s="438"/>
      <c r="AM109" s="438"/>
      <c r="AN109" s="438"/>
      <c r="AO109" s="442"/>
      <c r="AP109" s="442"/>
      <c r="AQ109" s="442"/>
      <c r="AR109" s="442"/>
      <c r="AS109" s="445"/>
    </row>
    <row r="110" spans="15:45" ht="20" customHeight="1">
      <c r="O110" s="419"/>
      <c r="P110" s="420"/>
      <c r="Q110" s="442"/>
      <c r="R110" s="442"/>
      <c r="S110" s="442"/>
      <c r="T110" s="442"/>
      <c r="U110" s="442"/>
      <c r="V110" s="442"/>
      <c r="W110" s="439"/>
      <c r="X110" s="439"/>
      <c r="Y110" s="439"/>
      <c r="Z110" s="439"/>
      <c r="AA110" s="439"/>
      <c r="AB110" s="439"/>
      <c r="AC110" s="439"/>
      <c r="AD110" s="439"/>
      <c r="AE110" s="439"/>
      <c r="AF110" s="439"/>
      <c r="AG110" s="439"/>
      <c r="AH110" s="439"/>
      <c r="AI110" s="439"/>
      <c r="AJ110" s="439"/>
      <c r="AK110" s="439"/>
      <c r="AL110" s="439"/>
      <c r="AM110" s="439"/>
      <c r="AN110" s="439"/>
      <c r="AO110" s="442"/>
      <c r="AP110" s="442"/>
      <c r="AQ110" s="442"/>
      <c r="AR110" s="442"/>
      <c r="AS110" s="445"/>
    </row>
    <row r="111" spans="15:45" ht="20" customHeight="1">
      <c r="O111" s="419"/>
      <c r="P111" s="420"/>
      <c r="Q111" s="442"/>
      <c r="R111" s="442"/>
      <c r="S111" s="442"/>
      <c r="T111" s="442"/>
      <c r="U111" s="442"/>
      <c r="V111" s="442"/>
      <c r="W111" s="440"/>
      <c r="X111" s="440"/>
      <c r="Y111" s="440"/>
      <c r="Z111" s="440"/>
      <c r="AA111" s="440"/>
      <c r="AB111" s="440"/>
      <c r="AC111" s="440"/>
      <c r="AD111" s="440"/>
      <c r="AE111" s="440"/>
      <c r="AF111" s="440"/>
      <c r="AG111" s="440"/>
      <c r="AH111" s="440"/>
      <c r="AI111" s="440"/>
      <c r="AJ111" s="440"/>
      <c r="AK111" s="440"/>
      <c r="AL111" s="440"/>
      <c r="AM111" s="440"/>
      <c r="AN111" s="440"/>
      <c r="AO111" s="442"/>
      <c r="AP111" s="442"/>
      <c r="AQ111" s="442"/>
      <c r="AR111" s="442"/>
      <c r="AS111" s="445"/>
    </row>
    <row r="112" spans="15:45" ht="20" customHeight="1">
      <c r="O112" s="419"/>
      <c r="P112" s="420"/>
      <c r="Q112" s="442"/>
      <c r="R112" s="442"/>
      <c r="S112" s="442"/>
      <c r="T112" s="442"/>
      <c r="U112" s="442"/>
      <c r="V112" s="442"/>
      <c r="W112" s="438"/>
      <c r="X112" s="438"/>
      <c r="Y112" s="438"/>
      <c r="Z112" s="438"/>
      <c r="AA112" s="438"/>
      <c r="AB112" s="438"/>
      <c r="AC112" s="443"/>
      <c r="AD112" s="443"/>
      <c r="AE112" s="443"/>
      <c r="AF112" s="443"/>
      <c r="AG112" s="443"/>
      <c r="AH112" s="443"/>
      <c r="AI112" s="438"/>
      <c r="AJ112" s="438"/>
      <c r="AK112" s="438"/>
      <c r="AL112" s="438"/>
      <c r="AM112" s="438"/>
      <c r="AN112" s="438"/>
      <c r="AO112" s="442"/>
      <c r="AP112" s="442"/>
      <c r="AQ112" s="446"/>
      <c r="AR112" s="446"/>
      <c r="AS112" s="447"/>
    </row>
    <row r="113" spans="15:45" ht="20" customHeight="1">
      <c r="O113" s="419"/>
      <c r="P113" s="420"/>
      <c r="Q113" s="442"/>
      <c r="R113" s="442"/>
      <c r="S113" s="442"/>
      <c r="T113" s="442"/>
      <c r="U113" s="442"/>
      <c r="V113" s="442"/>
      <c r="W113" s="439"/>
      <c r="X113" s="439"/>
      <c r="Y113" s="439"/>
      <c r="Z113" s="439"/>
      <c r="AA113" s="439"/>
      <c r="AB113" s="439"/>
      <c r="AC113" s="439"/>
      <c r="AD113" s="439"/>
      <c r="AE113" s="439"/>
      <c r="AF113" s="439"/>
      <c r="AG113" s="439"/>
      <c r="AH113" s="439"/>
      <c r="AI113" s="439"/>
      <c r="AJ113" s="439"/>
      <c r="AK113" s="439"/>
      <c r="AL113" s="439"/>
      <c r="AM113" s="439"/>
      <c r="AN113" s="439"/>
      <c r="AO113" s="442"/>
      <c r="AP113" s="442"/>
      <c r="AQ113" s="446"/>
      <c r="AR113" s="446"/>
      <c r="AS113" s="447"/>
    </row>
    <row r="114" spans="15:45" ht="20" customHeight="1">
      <c r="O114" s="419"/>
      <c r="P114" s="420"/>
      <c r="Q114" s="442"/>
      <c r="R114" s="442"/>
      <c r="S114" s="442"/>
      <c r="T114" s="442"/>
      <c r="U114" s="442"/>
      <c r="V114" s="442"/>
      <c r="W114" s="440"/>
      <c r="X114" s="440"/>
      <c r="Y114" s="440"/>
      <c r="Z114" s="440"/>
      <c r="AA114" s="440"/>
      <c r="AB114" s="440"/>
      <c r="AC114" s="440"/>
      <c r="AD114" s="440"/>
      <c r="AE114" s="440"/>
      <c r="AF114" s="440"/>
      <c r="AG114" s="440"/>
      <c r="AH114" s="440"/>
      <c r="AI114" s="440"/>
      <c r="AJ114" s="440"/>
      <c r="AK114" s="440"/>
      <c r="AL114" s="440"/>
      <c r="AM114" s="440"/>
      <c r="AN114" s="440"/>
      <c r="AO114" s="442"/>
      <c r="AP114" s="442"/>
      <c r="AQ114" s="446"/>
      <c r="AR114" s="446"/>
      <c r="AS114" s="447"/>
    </row>
    <row r="115" spans="15:45" ht="20" customHeight="1">
      <c r="O115" s="419"/>
      <c r="P115" s="420"/>
      <c r="Q115" s="442"/>
      <c r="R115" s="442"/>
      <c r="S115" s="442"/>
      <c r="T115" s="442"/>
      <c r="U115" s="442"/>
      <c r="V115" s="442"/>
      <c r="W115" s="438"/>
      <c r="X115" s="438"/>
      <c r="Y115" s="438"/>
      <c r="Z115" s="438"/>
      <c r="AA115" s="438"/>
      <c r="AB115" s="438"/>
      <c r="AC115" s="443"/>
      <c r="AD115" s="443"/>
      <c r="AE115" s="443"/>
      <c r="AF115" s="443"/>
      <c r="AG115" s="443"/>
      <c r="AH115" s="443"/>
      <c r="AI115" s="438"/>
      <c r="AJ115" s="438"/>
      <c r="AK115" s="438"/>
      <c r="AL115" s="438"/>
      <c r="AM115" s="438"/>
      <c r="AN115" s="438"/>
      <c r="AO115" s="442"/>
      <c r="AP115" s="442"/>
      <c r="AQ115" s="442"/>
      <c r="AR115" s="442"/>
      <c r="AS115" s="445"/>
    </row>
    <row r="116" spans="15:45" ht="20" customHeight="1">
      <c r="O116" s="419"/>
      <c r="P116" s="420"/>
      <c r="Q116" s="442"/>
      <c r="R116" s="442"/>
      <c r="S116" s="442"/>
      <c r="T116" s="442"/>
      <c r="U116" s="442"/>
      <c r="V116" s="442"/>
      <c r="W116" s="439"/>
      <c r="X116" s="439"/>
      <c r="Y116" s="439"/>
      <c r="Z116" s="439"/>
      <c r="AA116" s="439"/>
      <c r="AB116" s="439"/>
      <c r="AC116" s="439"/>
      <c r="AD116" s="439"/>
      <c r="AE116" s="439"/>
      <c r="AF116" s="439"/>
      <c r="AG116" s="439"/>
      <c r="AH116" s="439"/>
      <c r="AI116" s="439"/>
      <c r="AJ116" s="439"/>
      <c r="AK116" s="439"/>
      <c r="AL116" s="439"/>
      <c r="AM116" s="439"/>
      <c r="AN116" s="439"/>
      <c r="AO116" s="442"/>
      <c r="AP116" s="442"/>
      <c r="AQ116" s="442"/>
      <c r="AR116" s="442"/>
      <c r="AS116" s="445"/>
    </row>
    <row r="117" spans="15:45" ht="20" customHeight="1">
      <c r="O117" s="419"/>
      <c r="P117" s="420"/>
      <c r="Q117" s="442"/>
      <c r="R117" s="442"/>
      <c r="S117" s="442"/>
      <c r="T117" s="442"/>
      <c r="U117" s="442"/>
      <c r="V117" s="442"/>
      <c r="W117" s="440"/>
      <c r="X117" s="440"/>
      <c r="Y117" s="440"/>
      <c r="Z117" s="440"/>
      <c r="AA117" s="440"/>
      <c r="AB117" s="440"/>
      <c r="AC117" s="440"/>
      <c r="AD117" s="440"/>
      <c r="AE117" s="440"/>
      <c r="AF117" s="440"/>
      <c r="AG117" s="440"/>
      <c r="AH117" s="440"/>
      <c r="AI117" s="440"/>
      <c r="AJ117" s="440"/>
      <c r="AK117" s="440"/>
      <c r="AL117" s="440"/>
      <c r="AM117" s="440"/>
      <c r="AN117" s="440"/>
      <c r="AO117" s="442"/>
      <c r="AP117" s="442"/>
      <c r="AQ117" s="442"/>
      <c r="AR117" s="442"/>
      <c r="AS117" s="445"/>
    </row>
    <row r="118" spans="15:45" ht="20" customHeight="1">
      <c r="O118" s="419"/>
      <c r="P118" s="420"/>
      <c r="Q118" s="442"/>
      <c r="R118" s="442"/>
      <c r="S118" s="442"/>
      <c r="T118" s="442"/>
      <c r="U118" s="442"/>
      <c r="V118" s="442"/>
      <c r="W118" s="438"/>
      <c r="X118" s="438"/>
      <c r="Y118" s="438"/>
      <c r="Z118" s="438"/>
      <c r="AA118" s="438"/>
      <c r="AB118" s="438"/>
      <c r="AC118" s="443"/>
      <c r="AD118" s="443"/>
      <c r="AE118" s="443"/>
      <c r="AF118" s="443"/>
      <c r="AG118" s="443"/>
      <c r="AH118" s="443"/>
      <c r="AI118" s="438"/>
      <c r="AJ118" s="438"/>
      <c r="AK118" s="438"/>
      <c r="AL118" s="438"/>
      <c r="AM118" s="438"/>
      <c r="AN118" s="438"/>
      <c r="AO118" s="442"/>
      <c r="AP118" s="442"/>
      <c r="AQ118" s="446"/>
      <c r="AR118" s="446"/>
      <c r="AS118" s="447"/>
    </row>
    <row r="119" spans="15:45" ht="20" customHeight="1">
      <c r="O119" s="419"/>
      <c r="P119" s="420"/>
      <c r="Q119" s="442"/>
      <c r="R119" s="442"/>
      <c r="S119" s="442"/>
      <c r="T119" s="442"/>
      <c r="U119" s="442"/>
      <c r="V119" s="442"/>
      <c r="W119" s="439"/>
      <c r="X119" s="439"/>
      <c r="Y119" s="439"/>
      <c r="Z119" s="439"/>
      <c r="AA119" s="439"/>
      <c r="AB119" s="439"/>
      <c r="AC119" s="439"/>
      <c r="AD119" s="439"/>
      <c r="AE119" s="439"/>
      <c r="AF119" s="439"/>
      <c r="AG119" s="439"/>
      <c r="AH119" s="439"/>
      <c r="AI119" s="439"/>
      <c r="AJ119" s="439"/>
      <c r="AK119" s="439"/>
      <c r="AL119" s="439"/>
      <c r="AM119" s="439"/>
      <c r="AN119" s="439"/>
      <c r="AO119" s="442"/>
      <c r="AP119" s="442"/>
      <c r="AQ119" s="446"/>
      <c r="AR119" s="446"/>
      <c r="AS119" s="447"/>
    </row>
    <row r="120" spans="15:45" ht="20" customHeight="1">
      <c r="O120" s="419"/>
      <c r="P120" s="420"/>
      <c r="Q120" s="442"/>
      <c r="R120" s="442"/>
      <c r="S120" s="442"/>
      <c r="T120" s="442"/>
      <c r="U120" s="442"/>
      <c r="V120" s="442"/>
      <c r="W120" s="440"/>
      <c r="X120" s="440"/>
      <c r="Y120" s="440"/>
      <c r="Z120" s="440"/>
      <c r="AA120" s="440"/>
      <c r="AB120" s="440"/>
      <c r="AC120" s="440"/>
      <c r="AD120" s="440"/>
      <c r="AE120" s="440"/>
      <c r="AF120" s="440"/>
      <c r="AG120" s="440"/>
      <c r="AH120" s="440"/>
      <c r="AI120" s="440"/>
      <c r="AJ120" s="440"/>
      <c r="AK120" s="440"/>
      <c r="AL120" s="440"/>
      <c r="AM120" s="440"/>
      <c r="AN120" s="440"/>
      <c r="AO120" s="442"/>
      <c r="AP120" s="442"/>
      <c r="AQ120" s="446"/>
      <c r="AR120" s="446"/>
      <c r="AS120" s="447"/>
    </row>
    <row r="121" spans="15:45" ht="20" customHeight="1">
      <c r="O121" s="419"/>
      <c r="P121" s="420"/>
      <c r="Q121" s="442"/>
      <c r="R121" s="442"/>
      <c r="S121" s="442"/>
      <c r="T121" s="442"/>
      <c r="U121" s="442"/>
      <c r="V121" s="442"/>
      <c r="W121" s="438"/>
      <c r="X121" s="438"/>
      <c r="Y121" s="438"/>
      <c r="Z121" s="438"/>
      <c r="AA121" s="438"/>
      <c r="AB121" s="438"/>
      <c r="AC121" s="443"/>
      <c r="AD121" s="443"/>
      <c r="AE121" s="443"/>
      <c r="AF121" s="443"/>
      <c r="AG121" s="443"/>
      <c r="AH121" s="443"/>
      <c r="AI121" s="438"/>
      <c r="AJ121" s="438"/>
      <c r="AK121" s="438"/>
      <c r="AL121" s="438"/>
      <c r="AM121" s="438"/>
      <c r="AN121" s="438"/>
      <c r="AO121" s="442"/>
      <c r="AP121" s="442"/>
      <c r="AQ121" s="442"/>
      <c r="AR121" s="442"/>
      <c r="AS121" s="445"/>
    </row>
    <row r="122" spans="15:45" ht="20" customHeight="1">
      <c r="O122" s="419"/>
      <c r="P122" s="420"/>
      <c r="Q122" s="442"/>
      <c r="R122" s="442"/>
      <c r="S122" s="442"/>
      <c r="T122" s="442"/>
      <c r="U122" s="442"/>
      <c r="V122" s="442"/>
      <c r="W122" s="439"/>
      <c r="X122" s="439"/>
      <c r="Y122" s="439"/>
      <c r="Z122" s="439"/>
      <c r="AA122" s="439"/>
      <c r="AB122" s="439"/>
      <c r="AC122" s="439"/>
      <c r="AD122" s="439"/>
      <c r="AE122" s="439"/>
      <c r="AF122" s="439"/>
      <c r="AG122" s="439"/>
      <c r="AH122" s="439"/>
      <c r="AI122" s="439"/>
      <c r="AJ122" s="439"/>
      <c r="AK122" s="439"/>
      <c r="AL122" s="439"/>
      <c r="AM122" s="439"/>
      <c r="AN122" s="439"/>
      <c r="AO122" s="442"/>
      <c r="AP122" s="442"/>
      <c r="AQ122" s="442"/>
      <c r="AR122" s="442"/>
      <c r="AS122" s="445"/>
    </row>
    <row r="123" spans="15:45" ht="20" customHeight="1">
      <c r="O123" s="419"/>
      <c r="P123" s="420"/>
      <c r="Q123" s="442"/>
      <c r="R123" s="442"/>
      <c r="S123" s="442"/>
      <c r="T123" s="442"/>
      <c r="U123" s="442"/>
      <c r="V123" s="442"/>
      <c r="W123" s="440"/>
      <c r="X123" s="440"/>
      <c r="Y123" s="440"/>
      <c r="Z123" s="440"/>
      <c r="AA123" s="440"/>
      <c r="AB123" s="440"/>
      <c r="AC123" s="440"/>
      <c r="AD123" s="440"/>
      <c r="AE123" s="440"/>
      <c r="AF123" s="440"/>
      <c r="AG123" s="440"/>
      <c r="AH123" s="440"/>
      <c r="AI123" s="440"/>
      <c r="AJ123" s="440"/>
      <c r="AK123" s="440"/>
      <c r="AL123" s="440"/>
      <c r="AM123" s="440"/>
      <c r="AN123" s="440"/>
      <c r="AO123" s="442"/>
      <c r="AP123" s="442"/>
      <c r="AQ123" s="442"/>
      <c r="AR123" s="442"/>
      <c r="AS123" s="445"/>
    </row>
    <row r="124" spans="15:45" ht="20" customHeight="1">
      <c r="O124" s="419"/>
      <c r="P124" s="420"/>
      <c r="Q124" s="442"/>
      <c r="R124" s="442"/>
      <c r="S124" s="442"/>
      <c r="T124" s="442"/>
      <c r="U124" s="442"/>
      <c r="V124" s="442"/>
      <c r="W124" s="438"/>
      <c r="X124" s="438"/>
      <c r="Y124" s="438"/>
      <c r="Z124" s="438"/>
      <c r="AA124" s="438"/>
      <c r="AB124" s="438"/>
      <c r="AC124" s="443"/>
      <c r="AD124" s="443"/>
      <c r="AE124" s="443"/>
      <c r="AF124" s="443"/>
      <c r="AG124" s="443"/>
      <c r="AH124" s="443"/>
      <c r="AI124" s="438"/>
      <c r="AJ124" s="438"/>
      <c r="AK124" s="438"/>
      <c r="AL124" s="438"/>
      <c r="AM124" s="438"/>
      <c r="AN124" s="438"/>
      <c r="AO124" s="442"/>
      <c r="AP124" s="442"/>
      <c r="AQ124" s="446"/>
      <c r="AR124" s="446"/>
      <c r="AS124" s="447"/>
    </row>
    <row r="125" spans="15:45" ht="20" customHeight="1">
      <c r="O125" s="419"/>
      <c r="P125" s="420"/>
      <c r="Q125" s="442"/>
      <c r="R125" s="442"/>
      <c r="S125" s="442"/>
      <c r="T125" s="442"/>
      <c r="U125" s="442"/>
      <c r="V125" s="442"/>
      <c r="W125" s="439"/>
      <c r="X125" s="439"/>
      <c r="Y125" s="439"/>
      <c r="Z125" s="439"/>
      <c r="AA125" s="439"/>
      <c r="AB125" s="439"/>
      <c r="AC125" s="439"/>
      <c r="AD125" s="439"/>
      <c r="AE125" s="439"/>
      <c r="AF125" s="439"/>
      <c r="AG125" s="439"/>
      <c r="AH125" s="439"/>
      <c r="AI125" s="439"/>
      <c r="AJ125" s="439"/>
      <c r="AK125" s="439"/>
      <c r="AL125" s="439"/>
      <c r="AM125" s="439"/>
      <c r="AN125" s="439"/>
      <c r="AO125" s="442"/>
      <c r="AP125" s="442"/>
      <c r="AQ125" s="446"/>
      <c r="AR125" s="446"/>
      <c r="AS125" s="447"/>
    </row>
    <row r="126" spans="15:45" ht="20" customHeight="1">
      <c r="O126" s="419"/>
      <c r="P126" s="420"/>
      <c r="Q126" s="442"/>
      <c r="R126" s="442"/>
      <c r="S126" s="442"/>
      <c r="T126" s="442"/>
      <c r="U126" s="442"/>
      <c r="V126" s="442"/>
      <c r="W126" s="440"/>
      <c r="X126" s="440"/>
      <c r="Y126" s="440"/>
      <c r="Z126" s="440"/>
      <c r="AA126" s="440"/>
      <c r="AB126" s="440"/>
      <c r="AC126" s="440"/>
      <c r="AD126" s="440"/>
      <c r="AE126" s="440"/>
      <c r="AF126" s="440"/>
      <c r="AG126" s="440"/>
      <c r="AH126" s="440"/>
      <c r="AI126" s="440"/>
      <c r="AJ126" s="440"/>
      <c r="AK126" s="440"/>
      <c r="AL126" s="440"/>
      <c r="AM126" s="440"/>
      <c r="AN126" s="440"/>
      <c r="AO126" s="442"/>
      <c r="AP126" s="442"/>
      <c r="AQ126" s="446"/>
      <c r="AR126" s="446"/>
      <c r="AS126" s="447"/>
    </row>
    <row r="127" spans="15:45" ht="20" customHeight="1">
      <c r="O127" s="419"/>
      <c r="P127" s="420"/>
      <c r="Q127" s="442"/>
      <c r="R127" s="442"/>
      <c r="S127" s="442"/>
      <c r="T127" s="442"/>
      <c r="U127" s="442"/>
      <c r="V127" s="442"/>
      <c r="W127" s="438"/>
      <c r="X127" s="438"/>
      <c r="Y127" s="438"/>
      <c r="Z127" s="438"/>
      <c r="AA127" s="438"/>
      <c r="AB127" s="438"/>
      <c r="AC127" s="443"/>
      <c r="AD127" s="443"/>
      <c r="AE127" s="443"/>
      <c r="AF127" s="443"/>
      <c r="AG127" s="443"/>
      <c r="AH127" s="443"/>
      <c r="AI127" s="438"/>
      <c r="AJ127" s="438"/>
      <c r="AK127" s="438"/>
      <c r="AL127" s="438"/>
      <c r="AM127" s="438"/>
      <c r="AN127" s="438"/>
      <c r="AO127" s="442"/>
      <c r="AP127" s="442"/>
      <c r="AQ127" s="442"/>
      <c r="AR127" s="442"/>
      <c r="AS127" s="445"/>
    </row>
    <row r="128" spans="15:45" ht="20" customHeight="1">
      <c r="O128" s="419"/>
      <c r="P128" s="420"/>
      <c r="Q128" s="442"/>
      <c r="R128" s="442"/>
      <c r="S128" s="442"/>
      <c r="T128" s="442"/>
      <c r="U128" s="442"/>
      <c r="V128" s="442"/>
      <c r="W128" s="439"/>
      <c r="X128" s="439"/>
      <c r="Y128" s="439"/>
      <c r="Z128" s="439"/>
      <c r="AA128" s="439"/>
      <c r="AB128" s="439"/>
      <c r="AC128" s="439"/>
      <c r="AD128" s="439"/>
      <c r="AE128" s="439"/>
      <c r="AF128" s="439"/>
      <c r="AG128" s="439"/>
      <c r="AH128" s="439"/>
      <c r="AI128" s="439"/>
      <c r="AJ128" s="439"/>
      <c r="AK128" s="439"/>
      <c r="AL128" s="439"/>
      <c r="AM128" s="439"/>
      <c r="AN128" s="439"/>
      <c r="AO128" s="442"/>
      <c r="AP128" s="442"/>
      <c r="AQ128" s="442"/>
      <c r="AR128" s="442"/>
      <c r="AS128" s="445"/>
    </row>
    <row r="129" spans="15:45" ht="20" customHeight="1">
      <c r="O129" s="419"/>
      <c r="P129" s="420"/>
      <c r="Q129" s="442"/>
      <c r="R129" s="442"/>
      <c r="S129" s="442"/>
      <c r="T129" s="442"/>
      <c r="U129" s="442"/>
      <c r="V129" s="442"/>
      <c r="W129" s="440"/>
      <c r="X129" s="440"/>
      <c r="Y129" s="440"/>
      <c r="Z129" s="440"/>
      <c r="AA129" s="440"/>
      <c r="AB129" s="440"/>
      <c r="AC129" s="440"/>
      <c r="AD129" s="440"/>
      <c r="AE129" s="440"/>
      <c r="AF129" s="440"/>
      <c r="AG129" s="440"/>
      <c r="AH129" s="440"/>
      <c r="AI129" s="440"/>
      <c r="AJ129" s="440"/>
      <c r="AK129" s="440"/>
      <c r="AL129" s="440"/>
      <c r="AM129" s="440"/>
      <c r="AN129" s="440"/>
      <c r="AO129" s="442"/>
      <c r="AP129" s="442"/>
      <c r="AQ129" s="442"/>
      <c r="AR129" s="442"/>
      <c r="AS129" s="445"/>
    </row>
    <row r="130" spans="15:45" ht="20" customHeight="1">
      <c r="O130" s="419"/>
      <c r="P130" s="420"/>
      <c r="Q130" s="442"/>
      <c r="R130" s="442"/>
      <c r="S130" s="442"/>
      <c r="T130" s="442"/>
      <c r="U130" s="442"/>
      <c r="V130" s="442"/>
      <c r="W130" s="438"/>
      <c r="X130" s="438"/>
      <c r="Y130" s="438"/>
      <c r="Z130" s="438"/>
      <c r="AA130" s="438"/>
      <c r="AB130" s="438"/>
      <c r="AC130" s="443"/>
      <c r="AD130" s="443"/>
      <c r="AE130" s="443"/>
      <c r="AF130" s="443"/>
      <c r="AG130" s="443"/>
      <c r="AH130" s="443"/>
      <c r="AI130" s="438"/>
      <c r="AJ130" s="438"/>
      <c r="AK130" s="438"/>
      <c r="AL130" s="438"/>
      <c r="AM130" s="438"/>
      <c r="AN130" s="438"/>
      <c r="AO130" s="442"/>
      <c r="AP130" s="442"/>
      <c r="AQ130" s="446"/>
      <c r="AR130" s="446"/>
      <c r="AS130" s="447"/>
    </row>
    <row r="131" spans="15:45" ht="20" customHeight="1">
      <c r="O131" s="419"/>
      <c r="P131" s="420"/>
      <c r="Q131" s="442"/>
      <c r="R131" s="442"/>
      <c r="S131" s="442"/>
      <c r="T131" s="442"/>
      <c r="U131" s="442"/>
      <c r="V131" s="442"/>
      <c r="W131" s="439"/>
      <c r="X131" s="439"/>
      <c r="Y131" s="439"/>
      <c r="Z131" s="439"/>
      <c r="AA131" s="439"/>
      <c r="AB131" s="439"/>
      <c r="AC131" s="439"/>
      <c r="AD131" s="439"/>
      <c r="AE131" s="439"/>
      <c r="AF131" s="439"/>
      <c r="AG131" s="439"/>
      <c r="AH131" s="439"/>
      <c r="AI131" s="439"/>
      <c r="AJ131" s="439"/>
      <c r="AK131" s="439"/>
      <c r="AL131" s="439"/>
      <c r="AM131" s="439"/>
      <c r="AN131" s="439"/>
      <c r="AO131" s="442"/>
      <c r="AP131" s="442"/>
      <c r="AQ131" s="446"/>
      <c r="AR131" s="446"/>
      <c r="AS131" s="447"/>
    </row>
    <row r="132" spans="15:45" ht="20" customHeight="1">
      <c r="O132" s="419"/>
      <c r="P132" s="420"/>
      <c r="Q132" s="442"/>
      <c r="R132" s="442"/>
      <c r="S132" s="442"/>
      <c r="T132" s="442"/>
      <c r="U132" s="442"/>
      <c r="V132" s="442"/>
      <c r="W132" s="440"/>
      <c r="X132" s="440"/>
      <c r="Y132" s="440"/>
      <c r="Z132" s="440"/>
      <c r="AA132" s="440"/>
      <c r="AB132" s="440"/>
      <c r="AC132" s="440"/>
      <c r="AD132" s="440"/>
      <c r="AE132" s="440"/>
      <c r="AF132" s="440"/>
      <c r="AG132" s="440"/>
      <c r="AH132" s="440"/>
      <c r="AI132" s="440"/>
      <c r="AJ132" s="440"/>
      <c r="AK132" s="440"/>
      <c r="AL132" s="440"/>
      <c r="AM132" s="440"/>
      <c r="AN132" s="440"/>
      <c r="AO132" s="442"/>
      <c r="AP132" s="442"/>
      <c r="AQ132" s="446"/>
      <c r="AR132" s="446"/>
      <c r="AS132" s="447"/>
    </row>
    <row r="133" spans="15:45" ht="20" customHeight="1">
      <c r="O133" s="419"/>
      <c r="P133" s="420"/>
      <c r="Q133" s="442"/>
      <c r="R133" s="442"/>
      <c r="S133" s="442"/>
      <c r="T133" s="442"/>
      <c r="U133" s="442"/>
      <c r="V133" s="442"/>
      <c r="W133" s="438"/>
      <c r="X133" s="438"/>
      <c r="Y133" s="438"/>
      <c r="Z133" s="438"/>
      <c r="AA133" s="438"/>
      <c r="AB133" s="438"/>
      <c r="AC133" s="443"/>
      <c r="AD133" s="443"/>
      <c r="AE133" s="443"/>
      <c r="AF133" s="443"/>
      <c r="AG133" s="443"/>
      <c r="AH133" s="443"/>
      <c r="AI133" s="438"/>
      <c r="AJ133" s="438"/>
      <c r="AK133" s="438"/>
      <c r="AL133" s="438"/>
      <c r="AM133" s="438"/>
      <c r="AN133" s="438"/>
      <c r="AO133" s="442"/>
      <c r="AP133" s="442"/>
      <c r="AQ133" s="442"/>
      <c r="AR133" s="442"/>
      <c r="AS133" s="445"/>
    </row>
    <row r="134" spans="15:45" ht="20" customHeight="1">
      <c r="O134" s="419"/>
      <c r="P134" s="420"/>
      <c r="Q134" s="442"/>
      <c r="R134" s="442"/>
      <c r="S134" s="442"/>
      <c r="T134" s="442"/>
      <c r="U134" s="442"/>
      <c r="V134" s="442"/>
      <c r="W134" s="439"/>
      <c r="X134" s="439"/>
      <c r="Y134" s="439"/>
      <c r="Z134" s="439"/>
      <c r="AA134" s="439"/>
      <c r="AB134" s="439"/>
      <c r="AC134" s="439"/>
      <c r="AD134" s="439"/>
      <c r="AE134" s="439"/>
      <c r="AF134" s="439"/>
      <c r="AG134" s="439"/>
      <c r="AH134" s="439"/>
      <c r="AI134" s="439"/>
      <c r="AJ134" s="439"/>
      <c r="AK134" s="439"/>
      <c r="AL134" s="439"/>
      <c r="AM134" s="439"/>
      <c r="AN134" s="439"/>
      <c r="AO134" s="442"/>
      <c r="AP134" s="442"/>
      <c r="AQ134" s="442"/>
      <c r="AR134" s="442"/>
      <c r="AS134" s="445"/>
    </row>
    <row r="135" spans="15:45" ht="20" customHeight="1">
      <c r="O135" s="419"/>
      <c r="P135" s="420"/>
      <c r="Q135" s="442"/>
      <c r="R135" s="442"/>
      <c r="S135" s="442"/>
      <c r="T135" s="442"/>
      <c r="U135" s="442"/>
      <c r="V135" s="442"/>
      <c r="W135" s="440"/>
      <c r="X135" s="440"/>
      <c r="Y135" s="440"/>
      <c r="Z135" s="440"/>
      <c r="AA135" s="440"/>
      <c r="AB135" s="440"/>
      <c r="AC135" s="440"/>
      <c r="AD135" s="440"/>
      <c r="AE135" s="440"/>
      <c r="AF135" s="440"/>
      <c r="AG135" s="440"/>
      <c r="AH135" s="440"/>
      <c r="AI135" s="440"/>
      <c r="AJ135" s="440"/>
      <c r="AK135" s="440"/>
      <c r="AL135" s="440"/>
      <c r="AM135" s="440"/>
      <c r="AN135" s="440"/>
      <c r="AO135" s="442"/>
      <c r="AP135" s="442"/>
      <c r="AQ135" s="442"/>
      <c r="AR135" s="442"/>
      <c r="AS135" s="445"/>
    </row>
    <row r="136" spans="15:45" ht="20" customHeight="1">
      <c r="O136" s="419"/>
      <c r="P136" s="420"/>
      <c r="Q136" s="442"/>
      <c r="R136" s="442"/>
      <c r="S136" s="442"/>
      <c r="T136" s="442"/>
      <c r="U136" s="442"/>
      <c r="V136" s="442"/>
      <c r="W136" s="438"/>
      <c r="X136" s="438"/>
      <c r="Y136" s="438"/>
      <c r="Z136" s="438"/>
      <c r="AA136" s="438"/>
      <c r="AB136" s="438"/>
      <c r="AC136" s="443"/>
      <c r="AD136" s="443"/>
      <c r="AE136" s="443"/>
      <c r="AF136" s="443"/>
      <c r="AG136" s="443"/>
      <c r="AH136" s="443"/>
      <c r="AI136" s="438"/>
      <c r="AJ136" s="438"/>
      <c r="AK136" s="438"/>
      <c r="AL136" s="438"/>
      <c r="AM136" s="438"/>
      <c r="AN136" s="438"/>
      <c r="AO136" s="442"/>
      <c r="AP136" s="442"/>
      <c r="AQ136" s="446"/>
      <c r="AR136" s="446"/>
      <c r="AS136" s="447"/>
    </row>
    <row r="137" spans="15:45" ht="20" customHeight="1">
      <c r="O137" s="419"/>
      <c r="P137" s="420"/>
      <c r="Q137" s="442"/>
      <c r="R137" s="442"/>
      <c r="S137" s="442"/>
      <c r="T137" s="442"/>
      <c r="U137" s="442"/>
      <c r="V137" s="442"/>
      <c r="W137" s="439"/>
      <c r="X137" s="439"/>
      <c r="Y137" s="439"/>
      <c r="Z137" s="439"/>
      <c r="AA137" s="439"/>
      <c r="AB137" s="439"/>
      <c r="AC137" s="439"/>
      <c r="AD137" s="439"/>
      <c r="AE137" s="439"/>
      <c r="AF137" s="439"/>
      <c r="AG137" s="439"/>
      <c r="AH137" s="439"/>
      <c r="AI137" s="439"/>
      <c r="AJ137" s="439"/>
      <c r="AK137" s="439"/>
      <c r="AL137" s="439"/>
      <c r="AM137" s="439"/>
      <c r="AN137" s="439"/>
      <c r="AO137" s="442"/>
      <c r="AP137" s="442"/>
      <c r="AQ137" s="446"/>
      <c r="AR137" s="446"/>
      <c r="AS137" s="447"/>
    </row>
    <row r="138" spans="15:45" ht="20" customHeight="1">
      <c r="O138" s="419"/>
      <c r="P138" s="420"/>
      <c r="Q138" s="442"/>
      <c r="R138" s="442"/>
      <c r="S138" s="442"/>
      <c r="T138" s="442"/>
      <c r="U138" s="442"/>
      <c r="V138" s="442"/>
      <c r="W138" s="440"/>
      <c r="X138" s="440"/>
      <c r="Y138" s="440"/>
      <c r="Z138" s="440"/>
      <c r="AA138" s="440"/>
      <c r="AB138" s="440"/>
      <c r="AC138" s="440"/>
      <c r="AD138" s="440"/>
      <c r="AE138" s="440"/>
      <c r="AF138" s="440"/>
      <c r="AG138" s="440"/>
      <c r="AH138" s="440"/>
      <c r="AI138" s="440"/>
      <c r="AJ138" s="440"/>
      <c r="AK138" s="440"/>
      <c r="AL138" s="440"/>
      <c r="AM138" s="440"/>
      <c r="AN138" s="440"/>
      <c r="AO138" s="442"/>
      <c r="AP138" s="442"/>
      <c r="AQ138" s="446"/>
      <c r="AR138" s="446"/>
      <c r="AS138" s="447"/>
    </row>
    <row r="139" spans="15:45" ht="20" customHeight="1">
      <c r="O139" s="419"/>
      <c r="P139" s="420"/>
      <c r="Q139" s="442"/>
      <c r="R139" s="442"/>
      <c r="S139" s="442"/>
      <c r="T139" s="442"/>
      <c r="U139" s="442"/>
      <c r="V139" s="442"/>
      <c r="W139" s="438"/>
      <c r="X139" s="438"/>
      <c r="Y139" s="438"/>
      <c r="Z139" s="438"/>
      <c r="AA139" s="438"/>
      <c r="AB139" s="438"/>
      <c r="AC139" s="443"/>
      <c r="AD139" s="443"/>
      <c r="AE139" s="443"/>
      <c r="AF139" s="443"/>
      <c r="AG139" s="443"/>
      <c r="AH139" s="443"/>
      <c r="AI139" s="438"/>
      <c r="AJ139" s="438"/>
      <c r="AK139" s="438"/>
      <c r="AL139" s="438"/>
      <c r="AM139" s="438"/>
      <c r="AN139" s="438"/>
      <c r="AO139" s="442"/>
      <c r="AP139" s="442"/>
      <c r="AQ139" s="442"/>
      <c r="AR139" s="442"/>
      <c r="AS139" s="445"/>
    </row>
    <row r="140" spans="15:45" ht="20" customHeight="1">
      <c r="O140" s="419"/>
      <c r="P140" s="420"/>
      <c r="Q140" s="442"/>
      <c r="R140" s="442"/>
      <c r="S140" s="442"/>
      <c r="T140" s="442"/>
      <c r="U140" s="442"/>
      <c r="V140" s="442"/>
      <c r="W140" s="439"/>
      <c r="X140" s="439"/>
      <c r="Y140" s="439"/>
      <c r="Z140" s="439"/>
      <c r="AA140" s="439"/>
      <c r="AB140" s="439"/>
      <c r="AC140" s="439"/>
      <c r="AD140" s="439"/>
      <c r="AE140" s="439"/>
      <c r="AF140" s="439"/>
      <c r="AG140" s="439"/>
      <c r="AH140" s="439"/>
      <c r="AI140" s="439"/>
      <c r="AJ140" s="439"/>
      <c r="AK140" s="439"/>
      <c r="AL140" s="439"/>
      <c r="AM140" s="439"/>
      <c r="AN140" s="439"/>
      <c r="AO140" s="442"/>
      <c r="AP140" s="442"/>
      <c r="AQ140" s="442"/>
      <c r="AR140" s="442"/>
      <c r="AS140" s="445"/>
    </row>
    <row r="141" spans="15:45" ht="20" customHeight="1">
      <c r="O141" s="419"/>
      <c r="P141" s="420"/>
      <c r="Q141" s="442"/>
      <c r="R141" s="442"/>
      <c r="S141" s="442"/>
      <c r="T141" s="442"/>
      <c r="U141" s="442"/>
      <c r="V141" s="442"/>
      <c r="W141" s="440"/>
      <c r="X141" s="440"/>
      <c r="Y141" s="440"/>
      <c r="Z141" s="440"/>
      <c r="AA141" s="440"/>
      <c r="AB141" s="440"/>
      <c r="AC141" s="440"/>
      <c r="AD141" s="440"/>
      <c r="AE141" s="440"/>
      <c r="AF141" s="440"/>
      <c r="AG141" s="440"/>
      <c r="AH141" s="440"/>
      <c r="AI141" s="440"/>
      <c r="AJ141" s="440"/>
      <c r="AK141" s="440"/>
      <c r="AL141" s="440"/>
      <c r="AM141" s="440"/>
      <c r="AN141" s="440"/>
      <c r="AO141" s="442"/>
      <c r="AP141" s="442"/>
      <c r="AQ141" s="442"/>
      <c r="AR141" s="442"/>
      <c r="AS141" s="445"/>
    </row>
    <row r="142" spans="15:45" ht="20" customHeight="1">
      <c r="O142" s="419"/>
      <c r="P142" s="420"/>
      <c r="Q142" s="442"/>
      <c r="R142" s="442"/>
      <c r="S142" s="442"/>
      <c r="T142" s="442"/>
      <c r="U142" s="442"/>
      <c r="V142" s="442"/>
      <c r="W142" s="438"/>
      <c r="X142" s="438"/>
      <c r="Y142" s="438"/>
      <c r="Z142" s="438"/>
      <c r="AA142" s="438"/>
      <c r="AB142" s="438"/>
      <c r="AC142" s="443"/>
      <c r="AD142" s="443"/>
      <c r="AE142" s="443"/>
      <c r="AF142" s="443"/>
      <c r="AG142" s="443"/>
      <c r="AH142" s="443"/>
      <c r="AI142" s="438"/>
      <c r="AJ142" s="438"/>
      <c r="AK142" s="438"/>
      <c r="AL142" s="438"/>
      <c r="AM142" s="438"/>
      <c r="AN142" s="438"/>
      <c r="AO142" s="442"/>
      <c r="AP142" s="442"/>
      <c r="AQ142" s="446"/>
      <c r="AR142" s="446"/>
      <c r="AS142" s="447"/>
    </row>
    <row r="143" spans="15:45" ht="20" customHeight="1">
      <c r="O143" s="419"/>
      <c r="P143" s="420"/>
      <c r="Q143" s="442"/>
      <c r="R143" s="442"/>
      <c r="S143" s="442"/>
      <c r="T143" s="442"/>
      <c r="U143" s="442"/>
      <c r="V143" s="442"/>
      <c r="W143" s="439"/>
      <c r="X143" s="439"/>
      <c r="Y143" s="439"/>
      <c r="Z143" s="439"/>
      <c r="AA143" s="439"/>
      <c r="AB143" s="439"/>
      <c r="AC143" s="439"/>
      <c r="AD143" s="439"/>
      <c r="AE143" s="439"/>
      <c r="AF143" s="439"/>
      <c r="AG143" s="439"/>
      <c r="AH143" s="439"/>
      <c r="AI143" s="439"/>
      <c r="AJ143" s="439"/>
      <c r="AK143" s="439"/>
      <c r="AL143" s="439"/>
      <c r="AM143" s="439"/>
      <c r="AN143" s="439"/>
      <c r="AO143" s="442"/>
      <c r="AP143" s="442"/>
      <c r="AQ143" s="446"/>
      <c r="AR143" s="446"/>
      <c r="AS143" s="447"/>
    </row>
    <row r="144" spans="15:45" ht="20" customHeight="1">
      <c r="O144" s="419"/>
      <c r="P144" s="420"/>
      <c r="Q144" s="442"/>
      <c r="R144" s="442"/>
      <c r="S144" s="442"/>
      <c r="T144" s="442"/>
      <c r="U144" s="442"/>
      <c r="V144" s="442"/>
      <c r="W144" s="440"/>
      <c r="X144" s="440"/>
      <c r="Y144" s="440"/>
      <c r="Z144" s="440"/>
      <c r="AA144" s="440"/>
      <c r="AB144" s="440"/>
      <c r="AC144" s="440"/>
      <c r="AD144" s="440"/>
      <c r="AE144" s="440"/>
      <c r="AF144" s="440"/>
      <c r="AG144" s="440"/>
      <c r="AH144" s="440"/>
      <c r="AI144" s="440"/>
      <c r="AJ144" s="440"/>
      <c r="AK144" s="440"/>
      <c r="AL144" s="440"/>
      <c r="AM144" s="440"/>
      <c r="AN144" s="440"/>
      <c r="AO144" s="442"/>
      <c r="AP144" s="442"/>
      <c r="AQ144" s="446"/>
      <c r="AR144" s="446"/>
      <c r="AS144" s="447"/>
    </row>
    <row r="145" spans="15:45" ht="20" customHeight="1">
      <c r="O145" s="419"/>
      <c r="P145" s="420"/>
      <c r="Q145" s="442"/>
      <c r="R145" s="442"/>
      <c r="S145" s="442"/>
      <c r="T145" s="442"/>
      <c r="U145" s="442"/>
      <c r="V145" s="442"/>
      <c r="W145" s="438"/>
      <c r="X145" s="438"/>
      <c r="Y145" s="438"/>
      <c r="Z145" s="438"/>
      <c r="AA145" s="438"/>
      <c r="AB145" s="438"/>
      <c r="AC145" s="443"/>
      <c r="AD145" s="443"/>
      <c r="AE145" s="443"/>
      <c r="AF145" s="443"/>
      <c r="AG145" s="443"/>
      <c r="AH145" s="443"/>
      <c r="AI145" s="438"/>
      <c r="AJ145" s="438"/>
      <c r="AK145" s="438"/>
      <c r="AL145" s="438"/>
      <c r="AM145" s="438"/>
      <c r="AN145" s="438"/>
      <c r="AO145" s="442"/>
      <c r="AP145" s="442"/>
      <c r="AQ145" s="442"/>
      <c r="AR145" s="442"/>
      <c r="AS145" s="445"/>
    </row>
    <row r="146" spans="15:45" ht="20" customHeight="1">
      <c r="O146" s="419"/>
      <c r="P146" s="420"/>
      <c r="Q146" s="442"/>
      <c r="R146" s="442"/>
      <c r="S146" s="442"/>
      <c r="T146" s="442"/>
      <c r="U146" s="442"/>
      <c r="V146" s="442"/>
      <c r="W146" s="439"/>
      <c r="X146" s="439"/>
      <c r="Y146" s="439"/>
      <c r="Z146" s="439"/>
      <c r="AA146" s="439"/>
      <c r="AB146" s="439"/>
      <c r="AC146" s="439"/>
      <c r="AD146" s="439"/>
      <c r="AE146" s="439"/>
      <c r="AF146" s="439"/>
      <c r="AG146" s="439"/>
      <c r="AH146" s="439"/>
      <c r="AI146" s="439"/>
      <c r="AJ146" s="439"/>
      <c r="AK146" s="439"/>
      <c r="AL146" s="439"/>
      <c r="AM146" s="439"/>
      <c r="AN146" s="439"/>
      <c r="AO146" s="442"/>
      <c r="AP146" s="442"/>
      <c r="AQ146" s="442"/>
      <c r="AR146" s="442"/>
      <c r="AS146" s="445"/>
    </row>
    <row r="147" spans="15:45" ht="20" customHeight="1">
      <c r="O147" s="419"/>
      <c r="P147" s="420"/>
      <c r="Q147" s="442"/>
      <c r="R147" s="442"/>
      <c r="S147" s="442"/>
      <c r="T147" s="442"/>
      <c r="U147" s="442"/>
      <c r="V147" s="442"/>
      <c r="W147" s="440"/>
      <c r="X147" s="440"/>
      <c r="Y147" s="440"/>
      <c r="Z147" s="440"/>
      <c r="AA147" s="440"/>
      <c r="AB147" s="440"/>
      <c r="AC147" s="440"/>
      <c r="AD147" s="440"/>
      <c r="AE147" s="440"/>
      <c r="AF147" s="440"/>
      <c r="AG147" s="440"/>
      <c r="AH147" s="440"/>
      <c r="AI147" s="440"/>
      <c r="AJ147" s="440"/>
      <c r="AK147" s="440"/>
      <c r="AL147" s="440"/>
      <c r="AM147" s="440"/>
      <c r="AN147" s="440"/>
      <c r="AO147" s="442"/>
      <c r="AP147" s="442"/>
      <c r="AQ147" s="442"/>
      <c r="AR147" s="442"/>
      <c r="AS147" s="445"/>
    </row>
    <row r="148" spans="15:45" ht="20" customHeight="1">
      <c r="O148" s="419"/>
      <c r="P148" s="420"/>
      <c r="Q148" s="442"/>
      <c r="R148" s="442"/>
      <c r="S148" s="442"/>
      <c r="T148" s="442"/>
      <c r="U148" s="442"/>
      <c r="V148" s="442"/>
      <c r="W148" s="438"/>
      <c r="X148" s="438"/>
      <c r="Y148" s="438"/>
      <c r="Z148" s="438"/>
      <c r="AA148" s="438"/>
      <c r="AB148" s="438"/>
      <c r="AC148" s="443"/>
      <c r="AD148" s="443"/>
      <c r="AE148" s="443"/>
      <c r="AF148" s="443"/>
      <c r="AG148" s="443"/>
      <c r="AH148" s="443"/>
      <c r="AI148" s="438"/>
      <c r="AJ148" s="438"/>
      <c r="AK148" s="438"/>
      <c r="AL148" s="438"/>
      <c r="AM148" s="438"/>
      <c r="AN148" s="438"/>
      <c r="AO148" s="442"/>
      <c r="AP148" s="442"/>
      <c r="AQ148" s="446"/>
      <c r="AR148" s="446"/>
      <c r="AS148" s="447"/>
    </row>
    <row r="149" spans="15:45" ht="20" customHeight="1">
      <c r="O149" s="419"/>
      <c r="P149" s="420"/>
      <c r="Q149" s="442"/>
      <c r="R149" s="442"/>
      <c r="S149" s="442"/>
      <c r="T149" s="442"/>
      <c r="U149" s="442"/>
      <c r="V149" s="442"/>
      <c r="W149" s="439"/>
      <c r="X149" s="439"/>
      <c r="Y149" s="439"/>
      <c r="Z149" s="439"/>
      <c r="AA149" s="439"/>
      <c r="AB149" s="439"/>
      <c r="AC149" s="439"/>
      <c r="AD149" s="439"/>
      <c r="AE149" s="439"/>
      <c r="AF149" s="439"/>
      <c r="AG149" s="439"/>
      <c r="AH149" s="439"/>
      <c r="AI149" s="439"/>
      <c r="AJ149" s="439"/>
      <c r="AK149" s="439"/>
      <c r="AL149" s="439"/>
      <c r="AM149" s="439"/>
      <c r="AN149" s="439"/>
      <c r="AO149" s="442"/>
      <c r="AP149" s="442"/>
      <c r="AQ149" s="446"/>
      <c r="AR149" s="446"/>
      <c r="AS149" s="447"/>
    </row>
    <row r="150" spans="15:45" ht="20" customHeight="1">
      <c r="O150" s="419"/>
      <c r="P150" s="420"/>
      <c r="Q150" s="442"/>
      <c r="R150" s="442"/>
      <c r="S150" s="442"/>
      <c r="T150" s="442"/>
      <c r="U150" s="442"/>
      <c r="V150" s="442"/>
      <c r="W150" s="440"/>
      <c r="X150" s="440"/>
      <c r="Y150" s="440"/>
      <c r="Z150" s="440"/>
      <c r="AA150" s="440"/>
      <c r="AB150" s="440"/>
      <c r="AC150" s="440"/>
      <c r="AD150" s="440"/>
      <c r="AE150" s="440"/>
      <c r="AF150" s="440"/>
      <c r="AG150" s="440"/>
      <c r="AH150" s="440"/>
      <c r="AI150" s="440"/>
      <c r="AJ150" s="440"/>
      <c r="AK150" s="440"/>
      <c r="AL150" s="440"/>
      <c r="AM150" s="440"/>
      <c r="AN150" s="440"/>
      <c r="AO150" s="442"/>
      <c r="AP150" s="442"/>
      <c r="AQ150" s="446"/>
      <c r="AR150" s="446"/>
      <c r="AS150" s="447"/>
    </row>
    <row r="151" spans="15:45" ht="20" customHeight="1">
      <c r="O151" s="419"/>
      <c r="P151" s="420"/>
      <c r="Q151" s="442"/>
      <c r="R151" s="442"/>
      <c r="S151" s="442"/>
      <c r="T151" s="442"/>
      <c r="U151" s="442"/>
      <c r="V151" s="442"/>
      <c r="W151" s="438"/>
      <c r="X151" s="438"/>
      <c r="Y151" s="438"/>
      <c r="Z151" s="438"/>
      <c r="AA151" s="438"/>
      <c r="AB151" s="438"/>
      <c r="AC151" s="443"/>
      <c r="AD151" s="443"/>
      <c r="AE151" s="443"/>
      <c r="AF151" s="443"/>
      <c r="AG151" s="443"/>
      <c r="AH151" s="443"/>
      <c r="AI151" s="438"/>
      <c r="AJ151" s="438"/>
      <c r="AK151" s="438"/>
      <c r="AL151" s="438"/>
      <c r="AM151" s="438"/>
      <c r="AN151" s="438"/>
      <c r="AO151" s="442"/>
      <c r="AP151" s="442"/>
      <c r="AQ151" s="442"/>
      <c r="AR151" s="442"/>
      <c r="AS151" s="445"/>
    </row>
    <row r="152" spans="15:45" ht="20" customHeight="1">
      <c r="O152" s="419"/>
      <c r="P152" s="420"/>
      <c r="Q152" s="442"/>
      <c r="R152" s="442"/>
      <c r="S152" s="442"/>
      <c r="T152" s="442"/>
      <c r="U152" s="442"/>
      <c r="V152" s="442"/>
      <c r="W152" s="439"/>
      <c r="X152" s="439"/>
      <c r="Y152" s="439"/>
      <c r="Z152" s="439"/>
      <c r="AA152" s="439"/>
      <c r="AB152" s="439"/>
      <c r="AC152" s="439"/>
      <c r="AD152" s="439"/>
      <c r="AE152" s="439"/>
      <c r="AF152" s="439"/>
      <c r="AG152" s="439"/>
      <c r="AH152" s="439"/>
      <c r="AI152" s="439"/>
      <c r="AJ152" s="439"/>
      <c r="AK152" s="439"/>
      <c r="AL152" s="439"/>
      <c r="AM152" s="439"/>
      <c r="AN152" s="439"/>
      <c r="AO152" s="442"/>
      <c r="AP152" s="442"/>
      <c r="AQ152" s="442"/>
      <c r="AR152" s="442"/>
      <c r="AS152" s="445"/>
    </row>
    <row r="153" spans="15:45" ht="20" customHeight="1">
      <c r="O153" s="419"/>
      <c r="P153" s="420"/>
      <c r="Q153" s="442"/>
      <c r="R153" s="442"/>
      <c r="S153" s="442"/>
      <c r="T153" s="442"/>
      <c r="U153" s="442"/>
      <c r="V153" s="442"/>
      <c r="W153" s="440"/>
      <c r="X153" s="440"/>
      <c r="Y153" s="440"/>
      <c r="Z153" s="440"/>
      <c r="AA153" s="440"/>
      <c r="AB153" s="440"/>
      <c r="AC153" s="440"/>
      <c r="AD153" s="440"/>
      <c r="AE153" s="440"/>
      <c r="AF153" s="440"/>
      <c r="AG153" s="440"/>
      <c r="AH153" s="440"/>
      <c r="AI153" s="440"/>
      <c r="AJ153" s="440"/>
      <c r="AK153" s="440"/>
      <c r="AL153" s="440"/>
      <c r="AM153" s="440"/>
      <c r="AN153" s="440"/>
      <c r="AO153" s="442"/>
      <c r="AP153" s="442"/>
      <c r="AQ153" s="442"/>
      <c r="AR153" s="442"/>
      <c r="AS153" s="445"/>
    </row>
    <row r="154" spans="15:45" ht="20" customHeight="1">
      <c r="O154" s="419"/>
      <c r="P154" s="420"/>
      <c r="Q154" s="442"/>
      <c r="R154" s="442"/>
      <c r="S154" s="442"/>
      <c r="T154" s="442"/>
      <c r="U154" s="442"/>
      <c r="V154" s="442"/>
      <c r="W154" s="438"/>
      <c r="X154" s="438"/>
      <c r="Y154" s="438"/>
      <c r="Z154" s="438"/>
      <c r="AA154" s="438"/>
      <c r="AB154" s="438"/>
      <c r="AC154" s="443"/>
      <c r="AD154" s="443"/>
      <c r="AE154" s="443"/>
      <c r="AF154" s="443"/>
      <c r="AG154" s="443"/>
      <c r="AH154" s="443"/>
      <c r="AI154" s="438"/>
      <c r="AJ154" s="438"/>
      <c r="AK154" s="438"/>
      <c r="AL154" s="438"/>
      <c r="AM154" s="438"/>
      <c r="AN154" s="438"/>
      <c r="AO154" s="442"/>
      <c r="AP154" s="442"/>
      <c r="AQ154" s="446"/>
      <c r="AR154" s="446"/>
      <c r="AS154" s="447"/>
    </row>
    <row r="155" spans="15:45" ht="20" customHeight="1">
      <c r="O155" s="419"/>
      <c r="P155" s="420"/>
      <c r="Q155" s="442"/>
      <c r="R155" s="442"/>
      <c r="S155" s="442"/>
      <c r="T155" s="442"/>
      <c r="U155" s="442"/>
      <c r="V155" s="442"/>
      <c r="W155" s="439"/>
      <c r="X155" s="439"/>
      <c r="Y155" s="439"/>
      <c r="Z155" s="439"/>
      <c r="AA155" s="439"/>
      <c r="AB155" s="439"/>
      <c r="AC155" s="439"/>
      <c r="AD155" s="439"/>
      <c r="AE155" s="439"/>
      <c r="AF155" s="439"/>
      <c r="AG155" s="439"/>
      <c r="AH155" s="439"/>
      <c r="AI155" s="439"/>
      <c r="AJ155" s="439"/>
      <c r="AK155" s="439"/>
      <c r="AL155" s="439"/>
      <c r="AM155" s="439"/>
      <c r="AN155" s="439"/>
      <c r="AO155" s="442"/>
      <c r="AP155" s="442"/>
      <c r="AQ155" s="446"/>
      <c r="AR155" s="446"/>
      <c r="AS155" s="447"/>
    </row>
    <row r="156" spans="15:45" ht="20" customHeight="1">
      <c r="O156" s="419"/>
      <c r="P156" s="420"/>
      <c r="Q156" s="442"/>
      <c r="R156" s="442"/>
      <c r="S156" s="442"/>
      <c r="T156" s="442"/>
      <c r="U156" s="442"/>
      <c r="V156" s="442"/>
      <c r="W156" s="440"/>
      <c r="X156" s="440"/>
      <c r="Y156" s="440"/>
      <c r="Z156" s="440"/>
      <c r="AA156" s="440"/>
      <c r="AB156" s="440"/>
      <c r="AC156" s="440"/>
      <c r="AD156" s="440"/>
      <c r="AE156" s="440"/>
      <c r="AF156" s="440"/>
      <c r="AG156" s="440"/>
      <c r="AH156" s="440"/>
      <c r="AI156" s="440"/>
      <c r="AJ156" s="440"/>
      <c r="AK156" s="440"/>
      <c r="AL156" s="440"/>
      <c r="AM156" s="440"/>
      <c r="AN156" s="440"/>
      <c r="AO156" s="442"/>
      <c r="AP156" s="442"/>
      <c r="AQ156" s="446"/>
      <c r="AR156" s="446"/>
      <c r="AS156" s="447"/>
    </row>
    <row r="157" spans="15:45" ht="20" customHeight="1">
      <c r="O157" s="419"/>
      <c r="P157" s="420"/>
      <c r="Q157" s="442"/>
      <c r="R157" s="442"/>
      <c r="S157" s="442"/>
      <c r="T157" s="442"/>
      <c r="U157" s="442"/>
      <c r="V157" s="442"/>
      <c r="W157" s="443"/>
      <c r="X157" s="443"/>
      <c r="Y157" s="443"/>
      <c r="Z157" s="443"/>
      <c r="AA157" s="443"/>
      <c r="AB157" s="443"/>
      <c r="AC157" s="443"/>
      <c r="AD157" s="443"/>
      <c r="AE157" s="443"/>
      <c r="AF157" s="443"/>
      <c r="AG157" s="443"/>
      <c r="AH157" s="443"/>
      <c r="AI157" s="438"/>
      <c r="AJ157" s="438"/>
      <c r="AK157" s="438"/>
      <c r="AL157" s="438"/>
      <c r="AM157" s="438"/>
      <c r="AN157" s="438"/>
      <c r="AO157" s="442"/>
      <c r="AP157" s="442"/>
      <c r="AQ157" s="442"/>
      <c r="AR157" s="442"/>
      <c r="AS157" s="445"/>
    </row>
    <row r="158" spans="15:45" ht="20" customHeight="1">
      <c r="O158" s="419"/>
      <c r="P158" s="420"/>
      <c r="Q158" s="442"/>
      <c r="R158" s="442"/>
      <c r="S158" s="442"/>
      <c r="T158" s="442"/>
      <c r="U158" s="442"/>
      <c r="V158" s="442"/>
      <c r="W158" s="439"/>
      <c r="X158" s="439"/>
      <c r="Y158" s="439"/>
      <c r="Z158" s="439"/>
      <c r="AA158" s="439"/>
      <c r="AB158" s="439"/>
      <c r="AC158" s="439"/>
      <c r="AD158" s="439"/>
      <c r="AE158" s="439"/>
      <c r="AF158" s="439"/>
      <c r="AG158" s="439"/>
      <c r="AH158" s="439"/>
      <c r="AI158" s="439"/>
      <c r="AJ158" s="439"/>
      <c r="AK158" s="439"/>
      <c r="AL158" s="439"/>
      <c r="AM158" s="439"/>
      <c r="AN158" s="439"/>
      <c r="AO158" s="442"/>
      <c r="AP158" s="442"/>
      <c r="AQ158" s="442"/>
      <c r="AR158" s="442"/>
      <c r="AS158" s="445"/>
    </row>
    <row r="159" spans="15:45" ht="20" customHeight="1">
      <c r="O159" s="419"/>
      <c r="P159" s="420"/>
      <c r="Q159" s="442"/>
      <c r="R159" s="442"/>
      <c r="S159" s="442"/>
      <c r="T159" s="442"/>
      <c r="U159" s="442"/>
      <c r="V159" s="442"/>
      <c r="W159" s="440"/>
      <c r="X159" s="440"/>
      <c r="Y159" s="440"/>
      <c r="Z159" s="440"/>
      <c r="AA159" s="440"/>
      <c r="AB159" s="440"/>
      <c r="AC159" s="440"/>
      <c r="AD159" s="440"/>
      <c r="AE159" s="440"/>
      <c r="AF159" s="440"/>
      <c r="AG159" s="440"/>
      <c r="AH159" s="440"/>
      <c r="AI159" s="440"/>
      <c r="AJ159" s="440"/>
      <c r="AK159" s="440"/>
      <c r="AL159" s="440"/>
      <c r="AM159" s="440"/>
      <c r="AN159" s="440"/>
      <c r="AO159" s="442"/>
      <c r="AP159" s="442"/>
      <c r="AQ159" s="442"/>
      <c r="AR159" s="442"/>
      <c r="AS159" s="445"/>
    </row>
    <row r="160" spans="15:45" ht="20" customHeight="1">
      <c r="O160" s="419"/>
      <c r="P160" s="420"/>
      <c r="Q160" s="442"/>
      <c r="R160" s="442"/>
      <c r="S160" s="442"/>
      <c r="T160" s="442"/>
      <c r="U160" s="442"/>
      <c r="V160" s="442"/>
      <c r="W160" s="443"/>
      <c r="X160" s="443"/>
      <c r="Y160" s="443"/>
      <c r="Z160" s="443"/>
      <c r="AA160" s="443"/>
      <c r="AB160" s="443"/>
      <c r="AC160" s="443"/>
      <c r="AD160" s="443"/>
      <c r="AE160" s="443"/>
      <c r="AF160" s="443"/>
      <c r="AG160" s="443"/>
      <c r="AH160" s="443"/>
      <c r="AI160" s="443"/>
      <c r="AJ160" s="443"/>
      <c r="AK160" s="443"/>
      <c r="AL160" s="443"/>
      <c r="AM160" s="443"/>
      <c r="AN160" s="443"/>
      <c r="AO160" s="442"/>
      <c r="AP160" s="442"/>
      <c r="AQ160" s="446"/>
      <c r="AR160" s="446"/>
      <c r="AS160" s="447"/>
    </row>
    <row r="161" spans="15:45" ht="20" customHeight="1">
      <c r="O161" s="419"/>
      <c r="P161" s="420"/>
      <c r="Q161" s="442"/>
      <c r="R161" s="442"/>
      <c r="S161" s="442"/>
      <c r="T161" s="442"/>
      <c r="U161" s="442"/>
      <c r="V161" s="442"/>
      <c r="W161" s="439"/>
      <c r="X161" s="439"/>
      <c r="Y161" s="439"/>
      <c r="Z161" s="439"/>
      <c r="AA161" s="439"/>
      <c r="AB161" s="439"/>
      <c r="AC161" s="439"/>
      <c r="AD161" s="439"/>
      <c r="AE161" s="439"/>
      <c r="AF161" s="439"/>
      <c r="AG161" s="439"/>
      <c r="AH161" s="439"/>
      <c r="AI161" s="439"/>
      <c r="AJ161" s="439"/>
      <c r="AK161" s="439"/>
      <c r="AL161" s="439"/>
      <c r="AM161" s="439"/>
      <c r="AN161" s="439"/>
      <c r="AO161" s="442"/>
      <c r="AP161" s="442"/>
      <c r="AQ161" s="446"/>
      <c r="AR161" s="446"/>
      <c r="AS161" s="447"/>
    </row>
    <row r="162" spans="15:45" ht="20" customHeight="1" thickBot="1">
      <c r="O162" s="449"/>
      <c r="P162" s="450"/>
      <c r="Q162" s="451"/>
      <c r="R162" s="451"/>
      <c r="S162" s="451"/>
      <c r="T162" s="451"/>
      <c r="U162" s="451"/>
      <c r="V162" s="451"/>
      <c r="W162" s="452"/>
      <c r="X162" s="452"/>
      <c r="Y162" s="452"/>
      <c r="Z162" s="452"/>
      <c r="AA162" s="452"/>
      <c r="AB162" s="452"/>
      <c r="AC162" s="452"/>
      <c r="AD162" s="452"/>
      <c r="AE162" s="452"/>
      <c r="AF162" s="452"/>
      <c r="AG162" s="452"/>
      <c r="AH162" s="452"/>
      <c r="AI162" s="452"/>
      <c r="AJ162" s="452"/>
      <c r="AK162" s="452"/>
      <c r="AL162" s="452"/>
      <c r="AM162" s="452"/>
      <c r="AN162" s="452"/>
      <c r="AO162" s="451"/>
      <c r="AP162" s="451"/>
      <c r="AQ162" s="453"/>
      <c r="AR162" s="453"/>
      <c r="AS162" s="454"/>
    </row>
    <row r="163" spans="15:45" ht="30" customHeight="1">
      <c r="O163" s="448"/>
      <c r="P163" s="448"/>
      <c r="Q163" s="271"/>
      <c r="R163" s="271"/>
      <c r="S163" s="271"/>
      <c r="T163" s="271"/>
      <c r="U163" s="271"/>
      <c r="V163" s="271"/>
      <c r="W163" s="271"/>
      <c r="X163" s="271"/>
      <c r="Y163" s="271"/>
      <c r="Z163" s="271"/>
      <c r="AA163" s="271"/>
      <c r="AB163" s="271"/>
      <c r="AC163" s="271"/>
      <c r="AD163" s="271"/>
      <c r="AE163" s="271"/>
      <c r="AF163" s="271"/>
      <c r="AG163" s="271"/>
      <c r="AH163" s="271"/>
      <c r="AI163" s="271"/>
      <c r="AJ163" s="271"/>
      <c r="AK163" s="271"/>
      <c r="AL163" s="271"/>
      <c r="AM163" s="271"/>
      <c r="AN163" s="271"/>
      <c r="AO163" s="271"/>
      <c r="AP163" s="271"/>
      <c r="AQ163" s="271"/>
      <c r="AR163" s="271"/>
      <c r="AS163" s="271"/>
    </row>
    <row r="164" spans="15:45" ht="30" customHeight="1">
      <c r="O164" s="448"/>
      <c r="P164" s="448"/>
      <c r="Q164" s="271"/>
      <c r="R164" s="271"/>
      <c r="S164" s="271"/>
      <c r="T164" s="271"/>
      <c r="U164" s="271"/>
      <c r="V164" s="271"/>
      <c r="W164" s="271"/>
      <c r="X164" s="271"/>
      <c r="Y164" s="271"/>
      <c r="Z164" s="271"/>
      <c r="AA164" s="271"/>
      <c r="AB164" s="271"/>
      <c r="AC164" s="271"/>
      <c r="AD164" s="271"/>
      <c r="AE164" s="271"/>
      <c r="AF164" s="271"/>
      <c r="AG164" s="271"/>
      <c r="AH164" s="271"/>
      <c r="AI164" s="271"/>
      <c r="AJ164" s="271"/>
      <c r="AK164" s="271"/>
      <c r="AL164" s="271"/>
      <c r="AM164" s="271"/>
      <c r="AN164" s="271"/>
      <c r="AO164" s="271"/>
      <c r="AP164" s="271"/>
      <c r="AQ164" s="271"/>
      <c r="AR164" s="271"/>
      <c r="AS164" s="271"/>
    </row>
    <row r="165" spans="15:45" ht="30" customHeight="1">
      <c r="O165" s="448"/>
      <c r="P165" s="448"/>
      <c r="Q165" s="271"/>
      <c r="R165" s="271"/>
      <c r="S165" s="271"/>
      <c r="T165" s="271"/>
      <c r="U165" s="271"/>
      <c r="V165" s="271"/>
      <c r="W165" s="271"/>
      <c r="X165" s="271"/>
      <c r="Y165" s="271"/>
      <c r="Z165" s="271"/>
      <c r="AA165" s="271"/>
      <c r="AB165" s="271"/>
      <c r="AC165" s="271"/>
      <c r="AD165" s="271"/>
      <c r="AE165" s="271"/>
      <c r="AF165" s="271"/>
      <c r="AG165" s="271"/>
      <c r="AH165" s="271"/>
      <c r="AI165" s="271"/>
      <c r="AJ165" s="271"/>
      <c r="AK165" s="271"/>
      <c r="AL165" s="271"/>
      <c r="AM165" s="271"/>
      <c r="AN165" s="271"/>
      <c r="AO165" s="271"/>
      <c r="AP165" s="271"/>
      <c r="AQ165" s="271"/>
      <c r="AR165" s="271"/>
      <c r="AS165" s="271"/>
    </row>
  </sheetData>
  <mergeCells count="540">
    <mergeCell ref="D2:D3"/>
    <mergeCell ref="O3:AS4"/>
    <mergeCell ref="O17:P21"/>
    <mergeCell ref="Q17:V21"/>
    <mergeCell ref="W17:AB21"/>
    <mergeCell ref="AC17:AH21"/>
    <mergeCell ref="AI17:AN21"/>
    <mergeCell ref="AO17:AO21"/>
    <mergeCell ref="AP17:AP21"/>
    <mergeCell ref="AQ17:AQ21"/>
    <mergeCell ref="AR17:AR21"/>
    <mergeCell ref="AS17:AS21"/>
    <mergeCell ref="AQ8:AQ10"/>
    <mergeCell ref="AR8:AR10"/>
    <mergeCell ref="AS8:AS10"/>
    <mergeCell ref="AO5:AS7"/>
    <mergeCell ref="AQ11:AQ13"/>
    <mergeCell ref="AR11:AR13"/>
    <mergeCell ref="AS11:AS13"/>
    <mergeCell ref="AI5:AN7"/>
    <mergeCell ref="Q8:V10"/>
    <mergeCell ref="Q11:V13"/>
    <mergeCell ref="Q14:V16"/>
    <mergeCell ref="AC8:AH10"/>
    <mergeCell ref="AI8:AN10"/>
    <mergeCell ref="AS163:AS165"/>
    <mergeCell ref="O163:P165"/>
    <mergeCell ref="Q163:V165"/>
    <mergeCell ref="W163:AB165"/>
    <mergeCell ref="AC163:AH165"/>
    <mergeCell ref="AI163:AN165"/>
    <mergeCell ref="AO163:AO165"/>
    <mergeCell ref="AP163:AP165"/>
    <mergeCell ref="AQ163:AQ165"/>
    <mergeCell ref="AR163:AR165"/>
    <mergeCell ref="AS157:AS159"/>
    <mergeCell ref="O160:P162"/>
    <mergeCell ref="Q160:V162"/>
    <mergeCell ref="W160:AB162"/>
    <mergeCell ref="AC160:AH162"/>
    <mergeCell ref="AI160:AN162"/>
    <mergeCell ref="AO160:AO162"/>
    <mergeCell ref="AP160:AP162"/>
    <mergeCell ref="AQ160:AQ162"/>
    <mergeCell ref="AR160:AR162"/>
    <mergeCell ref="AS160:AS162"/>
    <mergeCell ref="O157:P159"/>
    <mergeCell ref="Q157:V159"/>
    <mergeCell ref="W157:AB159"/>
    <mergeCell ref="AC157:AH159"/>
    <mergeCell ref="AI157:AN159"/>
    <mergeCell ref="AO157:AO159"/>
    <mergeCell ref="AP157:AP159"/>
    <mergeCell ref="AQ157:AQ159"/>
    <mergeCell ref="AR157:AR159"/>
    <mergeCell ref="AS151:AS153"/>
    <mergeCell ref="O154:P156"/>
    <mergeCell ref="Q154:V156"/>
    <mergeCell ref="W154:AB156"/>
    <mergeCell ref="AC154:AH156"/>
    <mergeCell ref="AI154:AN156"/>
    <mergeCell ref="AO154:AO156"/>
    <mergeCell ref="AP154:AP156"/>
    <mergeCell ref="AQ154:AQ156"/>
    <mergeCell ref="AR154:AR156"/>
    <mergeCell ref="AS154:AS156"/>
    <mergeCell ref="O151:P153"/>
    <mergeCell ref="Q151:V153"/>
    <mergeCell ref="W151:AB153"/>
    <mergeCell ref="AC151:AH153"/>
    <mergeCell ref="AI151:AN153"/>
    <mergeCell ref="AO151:AO153"/>
    <mergeCell ref="AP151:AP153"/>
    <mergeCell ref="AQ151:AQ153"/>
    <mergeCell ref="AR151:AR153"/>
    <mergeCell ref="AQ145:AQ147"/>
    <mergeCell ref="AR145:AR147"/>
    <mergeCell ref="AS145:AS147"/>
    <mergeCell ref="O148:P150"/>
    <mergeCell ref="Q148:V150"/>
    <mergeCell ref="W148:AB150"/>
    <mergeCell ref="AC148:AH150"/>
    <mergeCell ref="AI148:AN150"/>
    <mergeCell ref="AO148:AO150"/>
    <mergeCell ref="AP148:AP150"/>
    <mergeCell ref="AQ148:AQ150"/>
    <mergeCell ref="AR148:AR150"/>
    <mergeCell ref="AS148:AS150"/>
    <mergeCell ref="AO145:AO147"/>
    <mergeCell ref="AP145:AP147"/>
    <mergeCell ref="W145:AB147"/>
    <mergeCell ref="AC145:AH147"/>
    <mergeCell ref="AI145:AN147"/>
    <mergeCell ref="AQ136:AQ138"/>
    <mergeCell ref="AR136:AR138"/>
    <mergeCell ref="AS136:AS138"/>
    <mergeCell ref="AQ139:AQ141"/>
    <mergeCell ref="AR139:AR141"/>
    <mergeCell ref="AS139:AS141"/>
    <mergeCell ref="AQ142:AQ144"/>
    <mergeCell ref="AR142:AR144"/>
    <mergeCell ref="AS142:AS144"/>
    <mergeCell ref="AQ127:AQ129"/>
    <mergeCell ref="AR127:AR129"/>
    <mergeCell ref="AS127:AS129"/>
    <mergeCell ref="AQ130:AQ132"/>
    <mergeCell ref="AR130:AR132"/>
    <mergeCell ref="AS130:AS132"/>
    <mergeCell ref="AQ133:AQ135"/>
    <mergeCell ref="AR133:AR135"/>
    <mergeCell ref="AS133:AS135"/>
    <mergeCell ref="AQ118:AQ120"/>
    <mergeCell ref="AR118:AR120"/>
    <mergeCell ref="AS118:AS120"/>
    <mergeCell ref="AQ121:AQ123"/>
    <mergeCell ref="AR121:AR123"/>
    <mergeCell ref="AS121:AS123"/>
    <mergeCell ref="AQ124:AQ126"/>
    <mergeCell ref="AR124:AR126"/>
    <mergeCell ref="AS124:AS126"/>
    <mergeCell ref="AQ109:AQ111"/>
    <mergeCell ref="AR109:AR111"/>
    <mergeCell ref="AS109:AS111"/>
    <mergeCell ref="AQ112:AQ114"/>
    <mergeCell ref="AR112:AR114"/>
    <mergeCell ref="AS112:AS114"/>
    <mergeCell ref="AQ115:AQ117"/>
    <mergeCell ref="AR115:AR117"/>
    <mergeCell ref="AS115:AS117"/>
    <mergeCell ref="AQ100:AQ102"/>
    <mergeCell ref="AR100:AR102"/>
    <mergeCell ref="AS100:AS102"/>
    <mergeCell ref="AQ103:AQ105"/>
    <mergeCell ref="AR103:AR105"/>
    <mergeCell ref="AS103:AS105"/>
    <mergeCell ref="AQ106:AQ108"/>
    <mergeCell ref="AR106:AR108"/>
    <mergeCell ref="AS106:AS108"/>
    <mergeCell ref="AQ91:AQ93"/>
    <mergeCell ref="AR91:AR93"/>
    <mergeCell ref="AS91:AS93"/>
    <mergeCell ref="AQ94:AQ96"/>
    <mergeCell ref="AR94:AR96"/>
    <mergeCell ref="AS94:AS96"/>
    <mergeCell ref="AQ97:AQ99"/>
    <mergeCell ref="AR97:AR99"/>
    <mergeCell ref="AS97:AS99"/>
    <mergeCell ref="AQ82:AQ84"/>
    <mergeCell ref="AR82:AR84"/>
    <mergeCell ref="AS82:AS84"/>
    <mergeCell ref="AQ85:AQ87"/>
    <mergeCell ref="AR85:AR87"/>
    <mergeCell ref="AS85:AS87"/>
    <mergeCell ref="AQ88:AQ90"/>
    <mergeCell ref="AR88:AR90"/>
    <mergeCell ref="AS88:AS90"/>
    <mergeCell ref="AQ73:AQ75"/>
    <mergeCell ref="AR73:AR75"/>
    <mergeCell ref="AS73:AS75"/>
    <mergeCell ref="AQ76:AQ78"/>
    <mergeCell ref="AR76:AR78"/>
    <mergeCell ref="AS76:AS78"/>
    <mergeCell ref="AQ79:AQ81"/>
    <mergeCell ref="AR79:AR81"/>
    <mergeCell ref="AS79:AS81"/>
    <mergeCell ref="AQ64:AQ66"/>
    <mergeCell ref="AR64:AR66"/>
    <mergeCell ref="AS64:AS66"/>
    <mergeCell ref="AQ67:AQ69"/>
    <mergeCell ref="AR67:AR69"/>
    <mergeCell ref="AS67:AS69"/>
    <mergeCell ref="AQ70:AQ72"/>
    <mergeCell ref="AR70:AR72"/>
    <mergeCell ref="AS70:AS72"/>
    <mergeCell ref="AQ55:AQ57"/>
    <mergeCell ref="AR55:AR57"/>
    <mergeCell ref="AS55:AS57"/>
    <mergeCell ref="AQ58:AQ60"/>
    <mergeCell ref="AR58:AR60"/>
    <mergeCell ref="AS58:AS60"/>
    <mergeCell ref="AQ61:AQ63"/>
    <mergeCell ref="AR61:AR63"/>
    <mergeCell ref="AS61:AS63"/>
    <mergeCell ref="AQ46:AQ48"/>
    <mergeCell ref="AR46:AR48"/>
    <mergeCell ref="AS46:AS48"/>
    <mergeCell ref="AQ49:AQ51"/>
    <mergeCell ref="AR49:AR51"/>
    <mergeCell ref="AS49:AS51"/>
    <mergeCell ref="AQ52:AQ54"/>
    <mergeCell ref="AR52:AR54"/>
    <mergeCell ref="AS52:AS54"/>
    <mergeCell ref="AQ37:AQ39"/>
    <mergeCell ref="AR37:AR39"/>
    <mergeCell ref="AS37:AS39"/>
    <mergeCell ref="AQ40:AQ42"/>
    <mergeCell ref="AR40:AR42"/>
    <mergeCell ref="AS40:AS42"/>
    <mergeCell ref="AQ43:AQ45"/>
    <mergeCell ref="AR43:AR45"/>
    <mergeCell ref="AS43:AS45"/>
    <mergeCell ref="AQ31:AQ33"/>
    <mergeCell ref="AR31:AR33"/>
    <mergeCell ref="AS31:AS33"/>
    <mergeCell ref="AQ34:AQ36"/>
    <mergeCell ref="AR34:AR36"/>
    <mergeCell ref="AS34:AS36"/>
    <mergeCell ref="AQ14:AQ16"/>
    <mergeCell ref="AR14:AR16"/>
    <mergeCell ref="AS14:AS16"/>
    <mergeCell ref="AQ22:AQ25"/>
    <mergeCell ref="AR22:AR25"/>
    <mergeCell ref="AS22:AS25"/>
    <mergeCell ref="AQ26:AQ30"/>
    <mergeCell ref="AR26:AR30"/>
    <mergeCell ref="AS26:AS30"/>
    <mergeCell ref="AO139:AO141"/>
    <mergeCell ref="AP139:AP141"/>
    <mergeCell ref="AO73:AO75"/>
    <mergeCell ref="AP73:AP75"/>
    <mergeCell ref="AO61:AO63"/>
    <mergeCell ref="AP61:AP63"/>
    <mergeCell ref="AO58:AO60"/>
    <mergeCell ref="AP58:AP60"/>
    <mergeCell ref="AP103:AP105"/>
    <mergeCell ref="AO82:AO84"/>
    <mergeCell ref="AP82:AP84"/>
    <mergeCell ref="AO85:AO87"/>
    <mergeCell ref="AP85:AP87"/>
    <mergeCell ref="AO88:AO90"/>
    <mergeCell ref="AP88:AP90"/>
    <mergeCell ref="AO64:AO66"/>
    <mergeCell ref="AP64:AP66"/>
    <mergeCell ref="AO67:AO69"/>
    <mergeCell ref="AP67:AP69"/>
    <mergeCell ref="AO70:AO72"/>
    <mergeCell ref="AP70:AP72"/>
    <mergeCell ref="AP22:AP25"/>
    <mergeCell ref="AO26:AO30"/>
    <mergeCell ref="AO133:AO135"/>
    <mergeCell ref="AP133:AP135"/>
    <mergeCell ref="AO130:AO132"/>
    <mergeCell ref="AP130:AP132"/>
    <mergeCell ref="AO8:AO10"/>
    <mergeCell ref="AP8:AP10"/>
    <mergeCell ref="AO11:AO13"/>
    <mergeCell ref="AP11:AP13"/>
    <mergeCell ref="AO14:AO16"/>
    <mergeCell ref="AP14:AP16"/>
    <mergeCell ref="AO22:AO25"/>
    <mergeCell ref="AP109:AP111"/>
    <mergeCell ref="AO97:AO99"/>
    <mergeCell ref="AP97:AP99"/>
    <mergeCell ref="AO94:AO96"/>
    <mergeCell ref="AP94:AP96"/>
    <mergeCell ref="AO91:AO93"/>
    <mergeCell ref="AP91:AP93"/>
    <mergeCell ref="AO79:AO81"/>
    <mergeCell ref="AP79:AP81"/>
    <mergeCell ref="AO55:AO57"/>
    <mergeCell ref="AP55:AP57"/>
    <mergeCell ref="AO142:AO144"/>
    <mergeCell ref="AP142:AP144"/>
    <mergeCell ref="AO118:AO120"/>
    <mergeCell ref="AP118:AP120"/>
    <mergeCell ref="AO121:AO123"/>
    <mergeCell ref="AP121:AP123"/>
    <mergeCell ref="AO124:AO126"/>
    <mergeCell ref="AP124:AP126"/>
    <mergeCell ref="AO76:AO78"/>
    <mergeCell ref="AP76:AP78"/>
    <mergeCell ref="AO136:AO138"/>
    <mergeCell ref="AP136:AP138"/>
    <mergeCell ref="AO106:AO108"/>
    <mergeCell ref="AP106:AP108"/>
    <mergeCell ref="AO100:AO102"/>
    <mergeCell ref="AP100:AP102"/>
    <mergeCell ref="AO103:AO105"/>
    <mergeCell ref="AO127:AO129"/>
    <mergeCell ref="AP127:AP129"/>
    <mergeCell ref="AO115:AO117"/>
    <mergeCell ref="AP115:AP117"/>
    <mergeCell ref="AO112:AO114"/>
    <mergeCell ref="AP112:AP114"/>
    <mergeCell ref="AO109:AO111"/>
    <mergeCell ref="AO43:AO45"/>
    <mergeCell ref="AP43:AP45"/>
    <mergeCell ref="AO46:AO48"/>
    <mergeCell ref="AP46:AP48"/>
    <mergeCell ref="AO49:AO51"/>
    <mergeCell ref="AP49:AP51"/>
    <mergeCell ref="AO52:AO54"/>
    <mergeCell ref="AP52:AP54"/>
    <mergeCell ref="AO40:AO42"/>
    <mergeCell ref="AP40:AP42"/>
    <mergeCell ref="AO37:AO39"/>
    <mergeCell ref="AP37:AP39"/>
    <mergeCell ref="AO34:AO36"/>
    <mergeCell ref="AP34:AP36"/>
    <mergeCell ref="AP26:AP30"/>
    <mergeCell ref="AO31:AO33"/>
    <mergeCell ref="AP31:AP33"/>
    <mergeCell ref="W142:AB144"/>
    <mergeCell ref="AC142:AH144"/>
    <mergeCell ref="AI142:AN144"/>
    <mergeCell ref="W136:AB138"/>
    <mergeCell ref="AC136:AH138"/>
    <mergeCell ref="AI136:AN138"/>
    <mergeCell ref="W139:AB141"/>
    <mergeCell ref="AC139:AH141"/>
    <mergeCell ref="AI139:AN141"/>
    <mergeCell ref="W130:AB132"/>
    <mergeCell ref="AC130:AH132"/>
    <mergeCell ref="AI130:AN132"/>
    <mergeCell ref="W133:AB135"/>
    <mergeCell ref="AC133:AH135"/>
    <mergeCell ref="AI133:AN135"/>
    <mergeCell ref="W124:AB126"/>
    <mergeCell ref="AC124:AH126"/>
    <mergeCell ref="AI124:AN126"/>
    <mergeCell ref="W127:AB129"/>
    <mergeCell ref="AC127:AH129"/>
    <mergeCell ref="AI127:AN129"/>
    <mergeCell ref="W118:AB120"/>
    <mergeCell ref="AC118:AH120"/>
    <mergeCell ref="AI118:AN120"/>
    <mergeCell ref="W121:AB123"/>
    <mergeCell ref="AC121:AH123"/>
    <mergeCell ref="AI121:AN123"/>
    <mergeCell ref="W112:AB114"/>
    <mergeCell ref="AC112:AH114"/>
    <mergeCell ref="AI112:AN114"/>
    <mergeCell ref="W115:AB117"/>
    <mergeCell ref="AC115:AH117"/>
    <mergeCell ref="AI115:AN117"/>
    <mergeCell ref="W106:AB108"/>
    <mergeCell ref="AC106:AH108"/>
    <mergeCell ref="AI106:AN108"/>
    <mergeCell ref="W109:AB111"/>
    <mergeCell ref="AC109:AH111"/>
    <mergeCell ref="AI109:AN111"/>
    <mergeCell ref="W100:AB102"/>
    <mergeCell ref="AC100:AH102"/>
    <mergeCell ref="AI100:AN102"/>
    <mergeCell ref="W103:AB105"/>
    <mergeCell ref="AC103:AH105"/>
    <mergeCell ref="AI103:AN105"/>
    <mergeCell ref="W94:AB96"/>
    <mergeCell ref="AC94:AH96"/>
    <mergeCell ref="AI94:AN96"/>
    <mergeCell ref="W97:AB99"/>
    <mergeCell ref="AC97:AH99"/>
    <mergeCell ref="AI97:AN99"/>
    <mergeCell ref="W88:AB90"/>
    <mergeCell ref="AC88:AH90"/>
    <mergeCell ref="AI88:AN90"/>
    <mergeCell ref="W91:AB93"/>
    <mergeCell ref="AC91:AH93"/>
    <mergeCell ref="AI91:AN93"/>
    <mergeCell ref="W82:AB84"/>
    <mergeCell ref="AC82:AH84"/>
    <mergeCell ref="AI82:AN84"/>
    <mergeCell ref="W85:AB87"/>
    <mergeCell ref="AC85:AH87"/>
    <mergeCell ref="AI85:AN87"/>
    <mergeCell ref="W76:AB78"/>
    <mergeCell ref="AC76:AH78"/>
    <mergeCell ref="AI76:AN78"/>
    <mergeCell ref="W79:AB81"/>
    <mergeCell ref="AC79:AH81"/>
    <mergeCell ref="AI79:AN81"/>
    <mergeCell ref="W70:AB72"/>
    <mergeCell ref="AC70:AH72"/>
    <mergeCell ref="AI70:AN72"/>
    <mergeCell ref="W73:AB75"/>
    <mergeCell ref="AC73:AH75"/>
    <mergeCell ref="AI73:AN75"/>
    <mergeCell ref="W64:AB66"/>
    <mergeCell ref="AC64:AH66"/>
    <mergeCell ref="AI64:AN66"/>
    <mergeCell ref="W67:AB69"/>
    <mergeCell ref="AC67:AH69"/>
    <mergeCell ref="AI67:AN69"/>
    <mergeCell ref="W58:AB60"/>
    <mergeCell ref="AC58:AH60"/>
    <mergeCell ref="AI58:AN60"/>
    <mergeCell ref="W61:AB63"/>
    <mergeCell ref="AC61:AH63"/>
    <mergeCell ref="AI61:AN63"/>
    <mergeCell ref="W52:AB54"/>
    <mergeCell ref="AC52:AH54"/>
    <mergeCell ref="AI52:AN54"/>
    <mergeCell ref="W55:AB57"/>
    <mergeCell ref="AC55:AH57"/>
    <mergeCell ref="AI55:AN57"/>
    <mergeCell ref="W49:AB51"/>
    <mergeCell ref="AC49:AH51"/>
    <mergeCell ref="AI49:AN51"/>
    <mergeCell ref="W46:AB48"/>
    <mergeCell ref="AC46:AH48"/>
    <mergeCell ref="AI46:AN48"/>
    <mergeCell ref="W22:AB25"/>
    <mergeCell ref="AC22:AH25"/>
    <mergeCell ref="AI22:AN25"/>
    <mergeCell ref="W40:AB42"/>
    <mergeCell ref="AC40:AH42"/>
    <mergeCell ref="AI40:AN42"/>
    <mergeCell ref="W43:AB45"/>
    <mergeCell ref="AC43:AH45"/>
    <mergeCell ref="AI43:AN45"/>
    <mergeCell ref="W37:AB39"/>
    <mergeCell ref="AC37:AH39"/>
    <mergeCell ref="AI37:AN39"/>
    <mergeCell ref="AC34:AH36"/>
    <mergeCell ref="AI34:AN36"/>
    <mergeCell ref="AC26:AH30"/>
    <mergeCell ref="AI26:AN30"/>
    <mergeCell ref="W31:AB33"/>
    <mergeCell ref="AC31:AH33"/>
    <mergeCell ref="AI31:AN33"/>
    <mergeCell ref="Q82:V84"/>
    <mergeCell ref="Q85:V87"/>
    <mergeCell ref="Q88:V90"/>
    <mergeCell ref="Q91:V93"/>
    <mergeCell ref="Q94:V96"/>
    <mergeCell ref="Q133:V135"/>
    <mergeCell ref="Q136:V138"/>
    <mergeCell ref="Q139:V141"/>
    <mergeCell ref="Q61:V63"/>
    <mergeCell ref="Q64:V66"/>
    <mergeCell ref="Q67:V69"/>
    <mergeCell ref="Q70:V72"/>
    <mergeCell ref="Q73:V75"/>
    <mergeCell ref="Q76:V78"/>
    <mergeCell ref="Q26:V30"/>
    <mergeCell ref="Q31:V33"/>
    <mergeCell ref="Q34:V36"/>
    <mergeCell ref="Q37:V39"/>
    <mergeCell ref="Q40:V42"/>
    <mergeCell ref="Q142:V144"/>
    <mergeCell ref="Q145:V147"/>
    <mergeCell ref="W8:AB10"/>
    <mergeCell ref="W11:AB13"/>
    <mergeCell ref="W26:AB30"/>
    <mergeCell ref="W34:AB36"/>
    <mergeCell ref="Q115:V117"/>
    <mergeCell ref="Q118:V120"/>
    <mergeCell ref="Q121:V123"/>
    <mergeCell ref="Q124:V126"/>
    <mergeCell ref="Q127:V129"/>
    <mergeCell ref="Q130:V132"/>
    <mergeCell ref="Q97:V99"/>
    <mergeCell ref="Q100:V102"/>
    <mergeCell ref="Q103:V105"/>
    <mergeCell ref="Q106:V108"/>
    <mergeCell ref="Q109:V111"/>
    <mergeCell ref="Q112:V114"/>
    <mergeCell ref="Q79:V81"/>
    <mergeCell ref="AC11:AH13"/>
    <mergeCell ref="Q5:V7"/>
    <mergeCell ref="W5:AB7"/>
    <mergeCell ref="AC5:AH7"/>
    <mergeCell ref="AI11:AN13"/>
    <mergeCell ref="W14:AB16"/>
    <mergeCell ref="AC14:AH16"/>
    <mergeCell ref="AI14:AN16"/>
    <mergeCell ref="O133:P135"/>
    <mergeCell ref="O64:P66"/>
    <mergeCell ref="O43:P45"/>
    <mergeCell ref="O46:P48"/>
    <mergeCell ref="O49:P51"/>
    <mergeCell ref="O52:P54"/>
    <mergeCell ref="O67:P69"/>
    <mergeCell ref="O70:P72"/>
    <mergeCell ref="O55:P57"/>
    <mergeCell ref="Q43:V45"/>
    <mergeCell ref="Q46:V48"/>
    <mergeCell ref="Q49:V51"/>
    <mergeCell ref="Q52:V54"/>
    <mergeCell ref="Q55:V57"/>
    <mergeCell ref="Q58:V60"/>
    <mergeCell ref="Q22:V25"/>
    <mergeCell ref="O136:P138"/>
    <mergeCell ref="O139:P141"/>
    <mergeCell ref="O142:P144"/>
    <mergeCell ref="O145:P147"/>
    <mergeCell ref="O112:P114"/>
    <mergeCell ref="O115:P117"/>
    <mergeCell ref="O118:P120"/>
    <mergeCell ref="O121:P123"/>
    <mergeCell ref="O124:P126"/>
    <mergeCell ref="O127:P129"/>
    <mergeCell ref="B31:C32"/>
    <mergeCell ref="D31:L32"/>
    <mergeCell ref="B33:C34"/>
    <mergeCell ref="D33:L34"/>
    <mergeCell ref="B35:C36"/>
    <mergeCell ref="D35:L36"/>
    <mergeCell ref="B41:C42"/>
    <mergeCell ref="F28:L28"/>
    <mergeCell ref="O130:P132"/>
    <mergeCell ref="O94:P96"/>
    <mergeCell ref="O97:P99"/>
    <mergeCell ref="O100:P102"/>
    <mergeCell ref="O103:P105"/>
    <mergeCell ref="O106:P108"/>
    <mergeCell ref="O109:P111"/>
    <mergeCell ref="O76:P78"/>
    <mergeCell ref="O79:P81"/>
    <mergeCell ref="O82:P84"/>
    <mergeCell ref="O85:P87"/>
    <mergeCell ref="O88:P90"/>
    <mergeCell ref="O91:P93"/>
    <mergeCell ref="O73:P75"/>
    <mergeCell ref="O58:P60"/>
    <mergeCell ref="O61:P63"/>
    <mergeCell ref="B6:L8"/>
    <mergeCell ref="O11:P13"/>
    <mergeCell ref="O14:P16"/>
    <mergeCell ref="O22:P25"/>
    <mergeCell ref="O26:P30"/>
    <mergeCell ref="O31:P33"/>
    <mergeCell ref="O34:P36"/>
    <mergeCell ref="O37:P39"/>
    <mergeCell ref="B37:C38"/>
    <mergeCell ref="D37:L38"/>
    <mergeCell ref="B39:C40"/>
    <mergeCell ref="D39:L40"/>
    <mergeCell ref="O5:P7"/>
    <mergeCell ref="O8:P10"/>
    <mergeCell ref="B16:C20"/>
    <mergeCell ref="O40:P42"/>
    <mergeCell ref="D11:L14"/>
    <mergeCell ref="F25:L26"/>
    <mergeCell ref="F22:L23"/>
    <mergeCell ref="F21:L21"/>
    <mergeCell ref="F20:L20"/>
    <mergeCell ref="F18:L18"/>
    <mergeCell ref="F16:L16"/>
    <mergeCell ref="D41:L42"/>
  </mergeCells>
  <phoneticPr fontId="41" type="noConversion"/>
  <conditionalFormatting sqref="O8:AS16 O17 Q17 W17 AC17 AI17 AO17:AS17 O22:AS162">
    <cfRule type="containsBlanks" dxfId="171" priority="1">
      <formula>LEN(TRIM(O8))=0</formula>
    </cfRule>
  </conditionalFormatting>
  <hyperlinks>
    <hyperlink ref="D16" location="'3. Role Analysis'!O5" display="Role" xr:uid="{8002EC69-D1B7-2C45-A98B-98AB26578848}"/>
    <hyperlink ref="D18" location="'3. Role Analysis'!Q5" display="Capability" xr:uid="{C0E72BFC-70D9-0C4D-AB71-EAD242B2B456}"/>
    <hyperlink ref="D20" location="'3. Role Analysis'!W5" display="Key focus area" xr:uid="{B98A3360-B8A9-F54E-88DC-E7F54026CDC0}"/>
    <hyperlink ref="D22" location="'3. Role Analysis'!AC5" display="Description" xr:uid="{6347D0C0-03BF-1C47-9274-CE9C48F2CD23}"/>
    <hyperlink ref="D25" location="'3. Role Analysis'!AI5" display="Key performance indicators" xr:uid="{15D4E7D1-1F35-FE4A-BFDB-132FE738C86F}"/>
    <hyperlink ref="D28" location="'3. Role Analysis'!AO5" display="Skills" xr:uid="{17520797-082C-684A-BC29-3447EDC45B41}"/>
    <hyperlink ref="D31:L32" location="'3. Role Analysis'!O8" display="Go to cell O8 and use the drop-down list to select the role you wish to analyze." xr:uid="{3A77EC22-5463-7A4E-9244-A1A4AF935295}"/>
    <hyperlink ref="D41:L42" location="'3. Role Analysis'!AO8" display="Go to cell AO8 and select up to five critical skills required for this role using the drop-down menu in cells AO8 to AS8. Enter one skill per cell." xr:uid="{EEA7CE56-57D8-FF4C-8E91-06B2AAE9538A}"/>
    <hyperlink ref="D39:L40" location="'3. Role Analysis'!AI8" display="Go to cell AI8 and list the key performance indicators for this role." xr:uid="{30808CC4-13B6-D344-9AEF-5D259F78F6CC}"/>
    <hyperlink ref="D37:L38" location="'3. Role Analysis'!AC8" display="Go to cell AC8 and write the role description." xr:uid="{E4CBA14A-165A-6A42-B02A-EA3EE7FCB5AF}"/>
    <hyperlink ref="D35:L36" location="'3. Role Analysis'!W8" display="Go to cell W8 and list the key focus areas for this role." xr:uid="{1F8CD2FD-A169-384E-AE94-6EE4E5700A2B}"/>
    <hyperlink ref="D33:L34" location="'3. Role Analysis'!Q8" display="Go to cell Q8 and use the drop-down list to select the capability to which the role belongs." xr:uid="{4F34DDC8-C954-934F-BB99-A3DE85BAFD8E}"/>
  </hyperlinks>
  <pageMargins left="0.7" right="0.7" top="0.75" bottom="0.75" header="0.3" footer="0.3"/>
  <pageSetup paperSize="9" orientation="portrait" horizontalDpi="0" verticalDpi="0"/>
  <drawing r:id="rId1"/>
  <extLst>
    <ext xmlns:x14="http://schemas.microsoft.com/office/spreadsheetml/2009/9/main" uri="{CCE6A557-97BC-4b89-ADB6-D9C93CAAB3DF}">
      <x14:dataValidations xmlns:xm="http://schemas.microsoft.com/office/excel/2006/main" count="3">
        <x14:dataValidation type="list" allowBlank="1" showInputMessage="1" showErrorMessage="1" xr:uid="{BF6D4E1E-C928-854D-95D7-0DAF72ADF50E}">
          <x14:formula1>
            <xm:f>'BACKEND - 1. Term Sheet'!$S$5:$S$54</xm:f>
          </x14:formula1>
          <xm:sqref>P8:P16 O8:O17 O22:P162</xm:sqref>
        </x14:dataValidation>
        <x14:dataValidation type="list" allowBlank="1" showInputMessage="1" showErrorMessage="1" xr:uid="{207FBD09-C987-4149-A9FB-0CAE12F55C6A}">
          <x14:formula1>
            <xm:f>'BACKEND - 1. Term Sheet'!$H$5:$H$20</xm:f>
          </x14:formula1>
          <xm:sqref>Q8:V162</xm:sqref>
        </x14:dataValidation>
        <x14:dataValidation type="list" allowBlank="1" showInputMessage="1" showErrorMessage="1" xr:uid="{9CEB28DA-BB2D-6046-B408-5A2AEB85D968}">
          <x14:formula1>
            <xm:f>'BACKEND - 1. Term Sheet'!$L$5:$L$54</xm:f>
          </x14:formula1>
          <xm:sqref>AO8:AS162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B4F6B2-59DA-5C48-B335-3E6788174C98}">
  <dimension ref="A1:DT110"/>
  <sheetViews>
    <sheetView showGridLines="0" zoomScaleNormal="100" workbookViewId="0"/>
  </sheetViews>
  <sheetFormatPr baseColWidth="10" defaultColWidth="11" defaultRowHeight="30" customHeight="1"/>
  <cols>
    <col min="1" max="1" width="4" style="1" customWidth="1"/>
    <col min="2" max="2" width="9.83203125" style="1" customWidth="1"/>
    <col min="3" max="3" width="22.83203125" style="1" customWidth="1"/>
    <col min="4" max="4" width="27.6640625" style="1" customWidth="1"/>
    <col min="5" max="5" width="1.83203125" style="1" customWidth="1"/>
    <col min="6" max="6" width="34" style="1" customWidth="1"/>
    <col min="7" max="7" width="8.1640625" style="1" customWidth="1"/>
    <col min="8" max="8" width="10.5" style="1" customWidth="1"/>
    <col min="9" max="9" width="9.33203125" style="1" customWidth="1"/>
    <col min="10" max="10" width="14.83203125" style="1" customWidth="1"/>
    <col min="11" max="11" width="5.83203125" style="1" customWidth="1"/>
    <col min="12" max="12" width="6" style="1" customWidth="1"/>
    <col min="13" max="14" width="8.83203125" style="1" customWidth="1"/>
    <col min="15" max="15" width="30.83203125" style="10" customWidth="1"/>
    <col min="16" max="27" width="20.83203125" style="10" customWidth="1"/>
    <col min="28" max="28" width="30.83203125" style="10" customWidth="1"/>
    <col min="29" max="29" width="6.6640625" style="10" customWidth="1"/>
    <col min="30" max="30" width="7.1640625" style="10" customWidth="1"/>
    <col min="31" max="32" width="30.83203125" style="10" customWidth="1"/>
    <col min="33" max="33" width="30.83203125" customWidth="1"/>
    <col min="34" max="34" width="40.6640625" customWidth="1"/>
    <col min="35" max="35" width="30.83203125" customWidth="1"/>
    <col min="36" max="47" width="20.83203125" customWidth="1"/>
    <col min="48" max="48" width="26.1640625" customWidth="1"/>
    <col min="49" max="49" width="10.83203125" customWidth="1"/>
    <col min="50" max="52" width="30.83203125" customWidth="1"/>
    <col min="53" max="53" width="40.83203125" customWidth="1"/>
    <col min="54" max="54" width="30.83203125" customWidth="1"/>
    <col min="55" max="66" width="20.83203125" customWidth="1"/>
    <col min="67" max="67" width="25.6640625" customWidth="1"/>
    <col min="68" max="68" width="10.6640625" customWidth="1"/>
    <col min="69" max="71" width="30.83203125" customWidth="1"/>
    <col min="72" max="72" width="40.83203125" customWidth="1"/>
    <col min="73" max="73" width="30.83203125" customWidth="1"/>
    <col min="74" max="85" width="20.83203125" customWidth="1"/>
    <col min="86" max="86" width="26.6640625" customWidth="1"/>
    <col min="87" max="87" width="11" customWidth="1"/>
    <col min="88" max="90" width="30.83203125" customWidth="1"/>
    <col min="91" max="91" width="40.83203125" customWidth="1"/>
    <col min="92" max="92" width="30.83203125" customWidth="1"/>
    <col min="93" max="104" width="20.83203125" customWidth="1"/>
    <col min="105" max="105" width="26.1640625" customWidth="1"/>
    <col min="106" max="106" width="11" customWidth="1"/>
    <col min="107" max="109" width="30.83203125" customWidth="1"/>
    <col min="110" max="110" width="40.83203125" customWidth="1"/>
    <col min="111" max="111" width="30.83203125" customWidth="1"/>
    <col min="112" max="123" width="20.83203125" customWidth="1"/>
    <col min="124" max="124" width="26.1640625" customWidth="1"/>
    <col min="125" max="168" width="30.83203125" customWidth="1"/>
  </cols>
  <sheetData>
    <row r="1" spans="2:124" ht="28" customHeight="1">
      <c r="C1" s="149"/>
      <c r="D1" s="149"/>
      <c r="E1" s="149"/>
      <c r="F1" s="149"/>
      <c r="G1" s="149"/>
      <c r="H1" s="149"/>
      <c r="I1" s="149"/>
      <c r="J1" s="149"/>
      <c r="K1" s="149"/>
      <c r="L1" s="149"/>
      <c r="M1" s="29"/>
      <c r="N1" s="28"/>
    </row>
    <row r="2" spans="2:124" ht="7" customHeight="1">
      <c r="B2" s="149"/>
      <c r="C2" s="149"/>
      <c r="D2" s="392"/>
      <c r="E2" s="198"/>
      <c r="F2" s="198"/>
      <c r="G2" s="149"/>
      <c r="H2" s="149"/>
      <c r="I2" s="149"/>
      <c r="J2" s="149"/>
      <c r="K2" s="149"/>
      <c r="L2" s="149"/>
      <c r="M2" s="29"/>
    </row>
    <row r="3" spans="2:124" ht="9" customHeight="1">
      <c r="B3" s="149"/>
      <c r="C3" s="149"/>
      <c r="D3" s="392"/>
      <c r="E3" s="198"/>
      <c r="F3" s="198"/>
      <c r="G3" s="149"/>
      <c r="H3" s="149"/>
      <c r="I3" s="149"/>
      <c r="J3" s="149"/>
      <c r="K3" s="149"/>
      <c r="L3" s="149"/>
      <c r="M3" s="29"/>
    </row>
    <row r="4" spans="2:124" ht="8" customHeight="1" thickBot="1"/>
    <row r="5" spans="2:124" ht="32" customHeight="1">
      <c r="E5" s="25"/>
      <c r="F5" s="25"/>
      <c r="G5" s="25"/>
      <c r="H5" s="25"/>
      <c r="I5" s="25"/>
      <c r="J5" s="25"/>
      <c r="K5" s="25"/>
      <c r="L5" s="25"/>
      <c r="M5" s="25"/>
      <c r="O5" s="543" t="s">
        <v>281</v>
      </c>
      <c r="P5" s="544"/>
      <c r="Q5" s="544"/>
      <c r="R5" s="544"/>
      <c r="S5" s="544"/>
      <c r="T5" s="544"/>
      <c r="U5" s="544"/>
      <c r="V5" s="544"/>
      <c r="W5" s="544"/>
      <c r="X5" s="544"/>
      <c r="Y5" s="544"/>
      <c r="Z5" s="544"/>
      <c r="AA5" s="544"/>
      <c r="AB5" s="545"/>
      <c r="AE5" s="511" t="s">
        <v>283</v>
      </c>
      <c r="AF5" s="512"/>
      <c r="AG5" s="512"/>
      <c r="AH5" s="512"/>
      <c r="AI5" s="512"/>
      <c r="AJ5" s="512"/>
      <c r="AK5" s="512"/>
      <c r="AL5" s="512"/>
      <c r="AM5" s="512"/>
      <c r="AN5" s="512"/>
      <c r="AO5" s="512"/>
      <c r="AP5" s="512"/>
      <c r="AQ5" s="512"/>
      <c r="AR5" s="512"/>
      <c r="AS5" s="512"/>
      <c r="AT5" s="512"/>
      <c r="AU5" s="512"/>
      <c r="AV5" s="513"/>
      <c r="AX5" s="511" t="s">
        <v>284</v>
      </c>
      <c r="AY5" s="512"/>
      <c r="AZ5" s="512"/>
      <c r="BA5" s="512"/>
      <c r="BB5" s="512"/>
      <c r="BC5" s="512"/>
      <c r="BD5" s="512"/>
      <c r="BE5" s="512"/>
      <c r="BF5" s="512"/>
      <c r="BG5" s="512"/>
      <c r="BH5" s="512"/>
      <c r="BI5" s="512"/>
      <c r="BJ5" s="512"/>
      <c r="BK5" s="512"/>
      <c r="BL5" s="512"/>
      <c r="BM5" s="512"/>
      <c r="BN5" s="512"/>
      <c r="BO5" s="513"/>
      <c r="BQ5" s="511" t="s">
        <v>284</v>
      </c>
      <c r="BR5" s="512"/>
      <c r="BS5" s="512"/>
      <c r="BT5" s="512"/>
      <c r="BU5" s="512"/>
      <c r="BV5" s="512"/>
      <c r="BW5" s="512"/>
      <c r="BX5" s="512"/>
      <c r="BY5" s="512"/>
      <c r="BZ5" s="512"/>
      <c r="CA5" s="512"/>
      <c r="CB5" s="512"/>
      <c r="CC5" s="512"/>
      <c r="CD5" s="512"/>
      <c r="CE5" s="512"/>
      <c r="CF5" s="512"/>
      <c r="CG5" s="512"/>
      <c r="CH5" s="513"/>
      <c r="CJ5" s="511" t="s">
        <v>284</v>
      </c>
      <c r="CK5" s="512"/>
      <c r="CL5" s="512"/>
      <c r="CM5" s="512"/>
      <c r="CN5" s="512"/>
      <c r="CO5" s="512"/>
      <c r="CP5" s="512"/>
      <c r="CQ5" s="512"/>
      <c r="CR5" s="512"/>
      <c r="CS5" s="512"/>
      <c r="CT5" s="512"/>
      <c r="CU5" s="512"/>
      <c r="CV5" s="512"/>
      <c r="CW5" s="512"/>
      <c r="CX5" s="512"/>
      <c r="CY5" s="512"/>
      <c r="CZ5" s="512"/>
      <c r="DA5" s="513"/>
      <c r="DC5" s="511" t="s">
        <v>284</v>
      </c>
      <c r="DD5" s="512"/>
      <c r="DE5" s="512"/>
      <c r="DF5" s="512"/>
      <c r="DG5" s="512"/>
      <c r="DH5" s="512"/>
      <c r="DI5" s="512"/>
      <c r="DJ5" s="512"/>
      <c r="DK5" s="512"/>
      <c r="DL5" s="512"/>
      <c r="DM5" s="512"/>
      <c r="DN5" s="512"/>
      <c r="DO5" s="512"/>
      <c r="DP5" s="512"/>
      <c r="DQ5" s="512"/>
      <c r="DR5" s="512"/>
      <c r="DS5" s="512"/>
      <c r="DT5" s="513"/>
    </row>
    <row r="6" spans="2:124" ht="29" customHeight="1">
      <c r="B6" s="149" t="s">
        <v>57</v>
      </c>
      <c r="C6" s="24"/>
      <c r="D6" s="24"/>
      <c r="E6" s="70"/>
      <c r="F6" s="70"/>
      <c r="G6" s="70"/>
      <c r="H6" s="70"/>
      <c r="I6" s="70"/>
      <c r="J6" s="70"/>
      <c r="K6" s="70"/>
      <c r="L6" s="70"/>
      <c r="M6" s="30"/>
      <c r="O6" s="546"/>
      <c r="P6" s="547"/>
      <c r="Q6" s="547"/>
      <c r="R6" s="547"/>
      <c r="S6" s="547"/>
      <c r="T6" s="547"/>
      <c r="U6" s="547"/>
      <c r="V6" s="547"/>
      <c r="W6" s="547"/>
      <c r="X6" s="547"/>
      <c r="Y6" s="547"/>
      <c r="Z6" s="547"/>
      <c r="AA6" s="547"/>
      <c r="AB6" s="548"/>
      <c r="AE6" s="143" t="s">
        <v>59</v>
      </c>
      <c r="AF6" s="515"/>
      <c r="AG6" s="515"/>
      <c r="AH6" s="515"/>
      <c r="AI6" s="117"/>
      <c r="AJ6" s="117"/>
      <c r="AK6" s="117"/>
      <c r="AL6" s="117"/>
      <c r="AM6" s="117"/>
      <c r="AN6" s="117"/>
      <c r="AO6" s="117"/>
      <c r="AP6" s="117"/>
      <c r="AQ6" s="117"/>
      <c r="AR6" s="117"/>
      <c r="AS6" s="117"/>
      <c r="AT6" s="117"/>
      <c r="AU6" s="117"/>
      <c r="AV6" s="118"/>
      <c r="AX6" s="148" t="s">
        <v>59</v>
      </c>
      <c r="AY6" s="514"/>
      <c r="AZ6" s="515"/>
      <c r="BA6" s="515"/>
      <c r="BB6" s="144"/>
      <c r="BC6" s="144"/>
      <c r="BD6" s="144"/>
      <c r="BE6" s="144"/>
      <c r="BF6" s="144"/>
      <c r="BG6" s="144"/>
      <c r="BH6" s="144"/>
      <c r="BI6" s="144"/>
      <c r="BJ6" s="144"/>
      <c r="BK6" s="144"/>
      <c r="BL6" s="144"/>
      <c r="BM6" s="144"/>
      <c r="BN6" s="144"/>
      <c r="BO6" s="145"/>
      <c r="BQ6" s="148" t="s">
        <v>59</v>
      </c>
      <c r="BR6" s="514"/>
      <c r="BS6" s="515"/>
      <c r="BT6" s="515"/>
      <c r="BU6" s="144"/>
      <c r="BV6" s="144"/>
      <c r="BW6" s="144"/>
      <c r="BX6" s="144"/>
      <c r="BY6" s="144"/>
      <c r="BZ6" s="144"/>
      <c r="CA6" s="144"/>
      <c r="CB6" s="144"/>
      <c r="CC6" s="144"/>
      <c r="CD6" s="144"/>
      <c r="CE6" s="144"/>
      <c r="CF6" s="144"/>
      <c r="CG6" s="144"/>
      <c r="CH6" s="145"/>
      <c r="CJ6" s="148" t="s">
        <v>59</v>
      </c>
      <c r="CK6" s="514"/>
      <c r="CL6" s="515"/>
      <c r="CM6" s="515"/>
      <c r="CN6" s="144"/>
      <c r="CO6" s="144"/>
      <c r="CP6" s="144"/>
      <c r="CQ6" s="144"/>
      <c r="CR6" s="144"/>
      <c r="CS6" s="144"/>
      <c r="CT6" s="144"/>
      <c r="CU6" s="144"/>
      <c r="CV6" s="144"/>
      <c r="CW6" s="144"/>
      <c r="CX6" s="144"/>
      <c r="CY6" s="144"/>
      <c r="CZ6" s="144"/>
      <c r="DA6" s="145"/>
      <c r="DC6" s="148" t="s">
        <v>59</v>
      </c>
      <c r="DD6" s="514"/>
      <c r="DE6" s="515"/>
      <c r="DF6" s="515"/>
      <c r="DG6" s="144"/>
      <c r="DH6" s="144"/>
      <c r="DI6" s="144"/>
      <c r="DJ6" s="144"/>
      <c r="DK6" s="144"/>
      <c r="DL6" s="144"/>
      <c r="DM6" s="144"/>
      <c r="DN6" s="144"/>
      <c r="DO6" s="144"/>
      <c r="DP6" s="144"/>
      <c r="DQ6" s="144"/>
      <c r="DR6" s="144"/>
      <c r="DS6" s="144"/>
      <c r="DT6" s="145"/>
    </row>
    <row r="7" spans="2:124" ht="30" customHeight="1">
      <c r="B7" s="33"/>
      <c r="C7" s="33"/>
      <c r="D7" s="70"/>
      <c r="E7" s="70"/>
      <c r="F7" s="70"/>
      <c r="G7" s="70"/>
      <c r="H7" s="70"/>
      <c r="I7" s="70"/>
      <c r="J7" s="70"/>
      <c r="K7" s="70"/>
      <c r="L7" s="70"/>
      <c r="M7" s="30"/>
      <c r="O7" s="555" t="s">
        <v>60</v>
      </c>
      <c r="P7" s="556"/>
      <c r="Q7" s="556"/>
      <c r="R7" s="556"/>
      <c r="S7" s="556"/>
      <c r="T7" s="556"/>
      <c r="U7" s="556"/>
      <c r="V7" s="556"/>
      <c r="W7" s="556"/>
      <c r="X7" s="556"/>
      <c r="Y7" s="557" t="str">
        <f>IF(AB10="","",SUM(AB10:AB60))</f>
        <v/>
      </c>
      <c r="Z7" s="557"/>
      <c r="AA7" s="557"/>
      <c r="AB7" s="558"/>
      <c r="AE7" s="536" t="s">
        <v>10</v>
      </c>
      <c r="AF7" s="507" t="s">
        <v>285</v>
      </c>
      <c r="AG7" s="507" t="s">
        <v>286</v>
      </c>
      <c r="AH7" s="507" t="s">
        <v>287</v>
      </c>
      <c r="AI7" s="507" t="s">
        <v>58</v>
      </c>
      <c r="AJ7" s="507" t="str">
        <f>IF($P$9="","",$P$9)</f>
        <v/>
      </c>
      <c r="AK7" s="507" t="str">
        <f>$Q$9</f>
        <v/>
      </c>
      <c r="AL7" s="507" t="str">
        <f>$R$9</f>
        <v/>
      </c>
      <c r="AM7" s="507" t="str">
        <f>$S$9</f>
        <v/>
      </c>
      <c r="AN7" s="507" t="str">
        <f>$T$9</f>
        <v/>
      </c>
      <c r="AO7" s="507" t="str">
        <f>$U$9</f>
        <v/>
      </c>
      <c r="AP7" s="507" t="str">
        <f>$V$9</f>
        <v/>
      </c>
      <c r="AQ7" s="507" t="str">
        <f>$W$9</f>
        <v/>
      </c>
      <c r="AR7" s="507" t="str">
        <f>$X$9</f>
        <v/>
      </c>
      <c r="AS7" s="507" t="str">
        <f>$Y$9</f>
        <v/>
      </c>
      <c r="AT7" s="507" t="str">
        <f>$Z$9</f>
        <v/>
      </c>
      <c r="AU7" s="507" t="str">
        <f>$AA$9</f>
        <v/>
      </c>
      <c r="AV7" s="508"/>
      <c r="AX7" s="516" t="s">
        <v>10</v>
      </c>
      <c r="AY7" s="518" t="s">
        <v>285</v>
      </c>
      <c r="AZ7" s="518" t="s">
        <v>286</v>
      </c>
      <c r="BA7" s="518" t="s">
        <v>287</v>
      </c>
      <c r="BB7" s="520" t="s">
        <v>58</v>
      </c>
      <c r="BC7" s="507" t="str">
        <f>IF($P$9="","",$P$9)</f>
        <v/>
      </c>
      <c r="BD7" s="507" t="str">
        <f>$Q$9</f>
        <v/>
      </c>
      <c r="BE7" s="507" t="str">
        <f>$R$9</f>
        <v/>
      </c>
      <c r="BF7" s="507" t="str">
        <f>$S$9</f>
        <v/>
      </c>
      <c r="BG7" s="507" t="str">
        <f>$T$9</f>
        <v/>
      </c>
      <c r="BH7" s="507" t="str">
        <f>$U$9</f>
        <v/>
      </c>
      <c r="BI7" s="507" t="str">
        <f>$V$9</f>
        <v/>
      </c>
      <c r="BJ7" s="507" t="str">
        <f>$W$9</f>
        <v/>
      </c>
      <c r="BK7" s="507" t="str">
        <f>$X$9</f>
        <v/>
      </c>
      <c r="BL7" s="507" t="str">
        <f>$Y$9</f>
        <v/>
      </c>
      <c r="BM7" s="507" t="str">
        <f>$Z$9</f>
        <v/>
      </c>
      <c r="BN7" s="507" t="str">
        <f>$AA$9</f>
        <v/>
      </c>
      <c r="BO7" s="508"/>
      <c r="BQ7" s="516" t="s">
        <v>10</v>
      </c>
      <c r="BR7" s="518" t="s">
        <v>285</v>
      </c>
      <c r="BS7" s="518" t="s">
        <v>286</v>
      </c>
      <c r="BT7" s="518" t="s">
        <v>287</v>
      </c>
      <c r="BU7" s="520" t="s">
        <v>58</v>
      </c>
      <c r="BV7" s="507" t="str">
        <f>IF($P$9="","",$P$9)</f>
        <v/>
      </c>
      <c r="BW7" s="507" t="str">
        <f>$Q$9</f>
        <v/>
      </c>
      <c r="BX7" s="507" t="str">
        <f>$R$9</f>
        <v/>
      </c>
      <c r="BY7" s="507" t="str">
        <f>$S$9</f>
        <v/>
      </c>
      <c r="BZ7" s="507" t="str">
        <f>$T$9</f>
        <v/>
      </c>
      <c r="CA7" s="507" t="str">
        <f>$U$9</f>
        <v/>
      </c>
      <c r="CB7" s="507" t="str">
        <f>$V$9</f>
        <v/>
      </c>
      <c r="CC7" s="507" t="str">
        <f>$W$9</f>
        <v/>
      </c>
      <c r="CD7" s="507" t="str">
        <f>$X$9</f>
        <v/>
      </c>
      <c r="CE7" s="507" t="str">
        <f>$Y$9</f>
        <v/>
      </c>
      <c r="CF7" s="507" t="str">
        <f>$Z$9</f>
        <v/>
      </c>
      <c r="CG7" s="507" t="str">
        <f>$AA$9</f>
        <v/>
      </c>
      <c r="CH7" s="508"/>
      <c r="CJ7" s="516" t="s">
        <v>10</v>
      </c>
      <c r="CK7" s="518" t="s">
        <v>285</v>
      </c>
      <c r="CL7" s="518" t="s">
        <v>286</v>
      </c>
      <c r="CM7" s="518" t="s">
        <v>287</v>
      </c>
      <c r="CN7" s="520" t="s">
        <v>58</v>
      </c>
      <c r="CO7" s="507" t="str">
        <f>IF($P$9="","",$P$9)</f>
        <v/>
      </c>
      <c r="CP7" s="507" t="str">
        <f>$Q$9</f>
        <v/>
      </c>
      <c r="CQ7" s="507" t="str">
        <f>$R$9</f>
        <v/>
      </c>
      <c r="CR7" s="507" t="str">
        <f>$S$9</f>
        <v/>
      </c>
      <c r="CS7" s="507" t="str">
        <f>$T$9</f>
        <v/>
      </c>
      <c r="CT7" s="507" t="str">
        <f>$U$9</f>
        <v/>
      </c>
      <c r="CU7" s="507" t="str">
        <f>$V$9</f>
        <v/>
      </c>
      <c r="CV7" s="507" t="str">
        <f>$W$9</f>
        <v/>
      </c>
      <c r="CW7" s="507" t="str">
        <f>$X$9</f>
        <v/>
      </c>
      <c r="CX7" s="507" t="str">
        <f>$Y$9</f>
        <v/>
      </c>
      <c r="CY7" s="507" t="str">
        <f>$Z$9</f>
        <v/>
      </c>
      <c r="CZ7" s="507" t="str">
        <f>$AA$9</f>
        <v/>
      </c>
      <c r="DA7" s="508"/>
      <c r="DC7" s="516" t="s">
        <v>10</v>
      </c>
      <c r="DD7" s="518" t="s">
        <v>285</v>
      </c>
      <c r="DE7" s="518" t="s">
        <v>286</v>
      </c>
      <c r="DF7" s="518" t="s">
        <v>287</v>
      </c>
      <c r="DG7" s="520" t="s">
        <v>58</v>
      </c>
      <c r="DH7" s="507" t="str">
        <f>IF($P$9="","",$P$9)</f>
        <v/>
      </c>
      <c r="DI7" s="507" t="str">
        <f>$Q$9</f>
        <v/>
      </c>
      <c r="DJ7" s="507" t="str">
        <f>$R$9</f>
        <v/>
      </c>
      <c r="DK7" s="507" t="str">
        <f>$S$9</f>
        <v/>
      </c>
      <c r="DL7" s="507" t="str">
        <f>$T$9</f>
        <v/>
      </c>
      <c r="DM7" s="507" t="str">
        <f>$U$9</f>
        <v/>
      </c>
      <c r="DN7" s="507" t="str">
        <f>$V$9</f>
        <v/>
      </c>
      <c r="DO7" s="507" t="str">
        <f>$W$9</f>
        <v/>
      </c>
      <c r="DP7" s="507" t="str">
        <f>$X$9</f>
        <v/>
      </c>
      <c r="DQ7" s="507" t="str">
        <f>$Y$9</f>
        <v/>
      </c>
      <c r="DR7" s="507" t="str">
        <f>$Z$9</f>
        <v/>
      </c>
      <c r="DS7" s="507" t="str">
        <f>$AA$9</f>
        <v/>
      </c>
      <c r="DT7" s="508"/>
    </row>
    <row r="8" spans="2:124" ht="29" customHeight="1">
      <c r="B8" s="563" t="s">
        <v>267</v>
      </c>
      <c r="C8" s="563"/>
      <c r="D8" s="567" t="s">
        <v>280</v>
      </c>
      <c r="E8" s="567"/>
      <c r="F8" s="567"/>
      <c r="G8" s="567"/>
      <c r="H8" s="567"/>
      <c r="I8" s="567"/>
      <c r="J8" s="567"/>
      <c r="K8" s="567"/>
      <c r="L8" s="567"/>
      <c r="M8" s="30"/>
      <c r="O8" s="536" t="s">
        <v>10</v>
      </c>
      <c r="P8" s="564" t="s">
        <v>282</v>
      </c>
      <c r="Q8" s="565"/>
      <c r="R8" s="565"/>
      <c r="S8" s="565"/>
      <c r="T8" s="565"/>
      <c r="U8" s="565"/>
      <c r="V8" s="565"/>
      <c r="W8" s="565"/>
      <c r="X8" s="565"/>
      <c r="Y8" s="565"/>
      <c r="Z8" s="565"/>
      <c r="AA8" s="566"/>
      <c r="AB8" s="549" t="s">
        <v>66</v>
      </c>
      <c r="AE8" s="536"/>
      <c r="AF8" s="507"/>
      <c r="AG8" s="507"/>
      <c r="AH8" s="507"/>
      <c r="AI8" s="507"/>
      <c r="AJ8" s="507"/>
      <c r="AK8" s="507"/>
      <c r="AL8" s="507"/>
      <c r="AM8" s="507"/>
      <c r="AN8" s="507"/>
      <c r="AO8" s="507"/>
      <c r="AP8" s="507"/>
      <c r="AQ8" s="507"/>
      <c r="AR8" s="507"/>
      <c r="AS8" s="507"/>
      <c r="AT8" s="507"/>
      <c r="AU8" s="507"/>
      <c r="AV8" s="509"/>
      <c r="AX8" s="517"/>
      <c r="AY8" s="519"/>
      <c r="AZ8" s="519"/>
      <c r="BA8" s="519"/>
      <c r="BB8" s="521"/>
      <c r="BC8" s="507"/>
      <c r="BD8" s="507"/>
      <c r="BE8" s="507"/>
      <c r="BF8" s="507"/>
      <c r="BG8" s="507"/>
      <c r="BH8" s="507"/>
      <c r="BI8" s="507"/>
      <c r="BJ8" s="507"/>
      <c r="BK8" s="507"/>
      <c r="BL8" s="507"/>
      <c r="BM8" s="507"/>
      <c r="BN8" s="507"/>
      <c r="BO8" s="509"/>
      <c r="BQ8" s="517"/>
      <c r="BR8" s="519"/>
      <c r="BS8" s="519"/>
      <c r="BT8" s="519"/>
      <c r="BU8" s="521"/>
      <c r="BV8" s="507"/>
      <c r="BW8" s="507"/>
      <c r="BX8" s="507"/>
      <c r="BY8" s="507"/>
      <c r="BZ8" s="507"/>
      <c r="CA8" s="507"/>
      <c r="CB8" s="507"/>
      <c r="CC8" s="507"/>
      <c r="CD8" s="507"/>
      <c r="CE8" s="507"/>
      <c r="CF8" s="507"/>
      <c r="CG8" s="507"/>
      <c r="CH8" s="509"/>
      <c r="CJ8" s="517"/>
      <c r="CK8" s="519"/>
      <c r="CL8" s="519"/>
      <c r="CM8" s="519"/>
      <c r="CN8" s="521"/>
      <c r="CO8" s="507"/>
      <c r="CP8" s="507"/>
      <c r="CQ8" s="507"/>
      <c r="CR8" s="507"/>
      <c r="CS8" s="507"/>
      <c r="CT8" s="507"/>
      <c r="CU8" s="507"/>
      <c r="CV8" s="507"/>
      <c r="CW8" s="507"/>
      <c r="CX8" s="507"/>
      <c r="CY8" s="507"/>
      <c r="CZ8" s="507"/>
      <c r="DA8" s="509"/>
      <c r="DC8" s="517"/>
      <c r="DD8" s="519"/>
      <c r="DE8" s="519"/>
      <c r="DF8" s="519"/>
      <c r="DG8" s="521"/>
      <c r="DH8" s="507"/>
      <c r="DI8" s="507"/>
      <c r="DJ8" s="507"/>
      <c r="DK8" s="507"/>
      <c r="DL8" s="507"/>
      <c r="DM8" s="507"/>
      <c r="DN8" s="507"/>
      <c r="DO8" s="507"/>
      <c r="DP8" s="507"/>
      <c r="DQ8" s="507"/>
      <c r="DR8" s="507"/>
      <c r="DS8" s="507"/>
      <c r="DT8" s="509"/>
    </row>
    <row r="9" spans="2:124" ht="30" customHeight="1" thickBot="1">
      <c r="B9" s="563"/>
      <c r="C9" s="563"/>
      <c r="D9" s="567"/>
      <c r="E9" s="567"/>
      <c r="F9" s="567"/>
      <c r="G9" s="567"/>
      <c r="H9" s="567"/>
      <c r="I9" s="567"/>
      <c r="J9" s="567"/>
      <c r="K9" s="567"/>
      <c r="L9" s="567"/>
      <c r="O9" s="562"/>
      <c r="P9" s="112"/>
      <c r="Q9" s="112" t="str" cm="1">
        <f t="array" ref="Q9">IF(P9="","",_xlfn.IFS(P9="January","February",P9="February","March",P9="March","April",P9="April","May",P9="May","June",P9="June","July",P9="July","August",P9="August","September",P9="September","October",P9="October","November",P9="November","December",P9="December","January"))</f>
        <v/>
      </c>
      <c r="R9" s="112" t="str" cm="1">
        <f t="array" ref="R9">IF(Q9="","",_xlfn.IFS(Q9="January","February",Q9="February","March",Q9="March","April",Q9="April","May",Q9="May","June",Q9="June","July",Q9="July","August",Q9="August","September",Q9="September","October",Q9="October","November",Q9="November","December",Q9="December","January"))</f>
        <v/>
      </c>
      <c r="S9" s="112" t="str" cm="1">
        <f t="array" ref="S9">IF(R9="","",_xlfn.IFS(R9="January","February",R9="February","March",R9="March","April",R9="April","May",R9="May","June",R9="June","July",R9="July","August",R9="August","September",R9="September","October",R9="October","November",R9="November","December",R9="December","January"))</f>
        <v/>
      </c>
      <c r="T9" s="112" t="str" cm="1">
        <f t="array" ref="T9">IF(S9="","",_xlfn.IFS(S9="January","February",S9="February","March",S9="March","April",S9="April","May",S9="May","June",S9="June","July",S9="July","August",S9="August","September",S9="September","October",S9="October","November",S9="November","December",S9="December","January"))</f>
        <v/>
      </c>
      <c r="U9" s="112" t="str" cm="1">
        <f t="array" ref="U9">IF(T9="","",_xlfn.IFS(T9="January","February",T9="February","March",T9="March","April",T9="April","May",T9="May","June",T9="June","July",T9="July","August",T9="August","September",T9="September","October",T9="October","November",T9="November","December",T9="December","January"))</f>
        <v/>
      </c>
      <c r="V9" s="112" t="str" cm="1">
        <f t="array" ref="V9">IF(U9="","",_xlfn.IFS(U9="January","February",U9="February","March",U9="March","April",U9="April","May",U9="May","June",U9="June","July",U9="July","August",U9="August","September",U9="September","October",U9="October","November",U9="November","December",U9="December","January"))</f>
        <v/>
      </c>
      <c r="W9" s="112" t="str" cm="1">
        <f t="array" ref="W9">IF(V9="","",_xlfn.IFS(V9="January","February",V9="February","March",V9="March","April",V9="April","May",V9="May","June",V9="June","July",V9="July","August",V9="August","September",V9="September","October",V9="October","November",V9="November","December",V9="December","January"))</f>
        <v/>
      </c>
      <c r="X9" s="112" t="str" cm="1">
        <f t="array" ref="X9">IF(W9="","",_xlfn.IFS(W9="January","February",W9="February","March",W9="March","April",W9="April","May",W9="May","June",W9="June","July",W9="July","August",W9="August","September",W9="September","October",W9="October","November",W9="November","December",W9="December","January"))</f>
        <v/>
      </c>
      <c r="Y9" s="112" t="str" cm="1">
        <f t="array" ref="Y9">IF(X9="","",_xlfn.IFS(X9="January","February",X9="February","March",X9="March","April",X9="April","May",X9="May","June",X9="June","July",X9="July","August",X9="August","September",X9="September","October",X9="October","November",X9="November","December",X9="December","January"))</f>
        <v/>
      </c>
      <c r="Z9" s="112" t="str" cm="1">
        <f t="array" ref="Z9">IF(Y9="","",_xlfn.IFS(Y9="January","February",Y9="February","March",Y9="March","April",Y9="April","May",Y9="May","June",Y9="June","July",Y9="July","August",Y9="August","September",Y9="September","October",Y9="October","November",Y9="November","December",Y9="December","January"))</f>
        <v/>
      </c>
      <c r="AA9" s="112" t="str" cm="1">
        <f t="array" ref="AA9">IF(Z9="","",_xlfn.IFS(Z9="January","February",Z9="February","March",Z9="March","April",Z9="April","May",Z9="May","June",Z9="June","July",Z9="July","August",Z9="August","September",Z9="September","October",Z9="October","November",Z9="November","December",Z9="December","January"))</f>
        <v/>
      </c>
      <c r="AB9" s="550"/>
      <c r="AE9" s="523"/>
      <c r="AF9" s="526"/>
      <c r="AG9" s="529"/>
      <c r="AH9" s="532" t="str">
        <f>IF(AG9="","",AF9*AG9)</f>
        <v/>
      </c>
      <c r="AI9" s="35" t="str">
        <f>IF($AF$6="","",IF($AF$6='1. Customizable Structure'!$B$134,'1. Customizable Structure'!$B$137,'1. Customizable Structure'!$G$137))</f>
        <v/>
      </c>
      <c r="AJ9" s="50"/>
      <c r="AK9" s="50"/>
      <c r="AL9" s="50"/>
      <c r="AM9" s="50"/>
      <c r="AN9" s="50"/>
      <c r="AO9" s="50"/>
      <c r="AP9" s="50"/>
      <c r="AQ9" s="50"/>
      <c r="AR9" s="50"/>
      <c r="AS9" s="50"/>
      <c r="AT9" s="50"/>
      <c r="AU9" s="50"/>
      <c r="AV9" s="509"/>
      <c r="AX9" s="522"/>
      <c r="AY9" s="525"/>
      <c r="AZ9" s="528"/>
      <c r="BA9" s="531" t="str">
        <f>IF(AZ9="","",AY9*AZ9)</f>
        <v/>
      </c>
      <c r="BB9" s="35" t="str">
        <f>IF(AY6="","",IF(AY6='1. Customizable Structure'!$B$134,'1. Customizable Structure'!$B$137,'1. Customizable Structure'!$G$137))</f>
        <v/>
      </c>
      <c r="BC9" s="50"/>
      <c r="BD9" s="50"/>
      <c r="BE9" s="50"/>
      <c r="BF9" s="50"/>
      <c r="BG9" s="50"/>
      <c r="BH9" s="50"/>
      <c r="BI9" s="50"/>
      <c r="BJ9" s="50"/>
      <c r="BK9" s="50"/>
      <c r="BL9" s="50"/>
      <c r="BM9" s="50"/>
      <c r="BN9" s="50"/>
      <c r="BO9" s="509"/>
      <c r="BQ9" s="522"/>
      <c r="BR9" s="525"/>
      <c r="BS9" s="528"/>
      <c r="BT9" s="531" t="str">
        <f>IF(BS9="","",BR9*BS9)</f>
        <v/>
      </c>
      <c r="BU9" s="35" t="str">
        <f>IF(BR6="","",IF(BR6='1. Customizable Structure'!$B$134,'1. Customizable Structure'!$B$137,'1. Customizable Structure'!$G$137))</f>
        <v/>
      </c>
      <c r="BV9" s="50"/>
      <c r="BW9" s="50"/>
      <c r="BX9" s="50"/>
      <c r="BY9" s="50"/>
      <c r="BZ9" s="50"/>
      <c r="CA9" s="50"/>
      <c r="CB9" s="50"/>
      <c r="CC9" s="50"/>
      <c r="CD9" s="50"/>
      <c r="CE9" s="50"/>
      <c r="CF9" s="50"/>
      <c r="CG9" s="50"/>
      <c r="CH9" s="509"/>
      <c r="CJ9" s="522"/>
      <c r="CK9" s="525"/>
      <c r="CL9" s="528"/>
      <c r="CM9" s="531" t="str">
        <f>IF(CL9="","",CK9*CL9)</f>
        <v/>
      </c>
      <c r="CN9" s="35" t="str">
        <f>IF(CK6="","",IF(CK6='1. Customizable Structure'!$B$134,'1. Customizable Structure'!$B$137,'1. Customizable Structure'!$G$137))</f>
        <v/>
      </c>
      <c r="CO9" s="50"/>
      <c r="CP9" s="50"/>
      <c r="CQ9" s="50"/>
      <c r="CR9" s="50"/>
      <c r="CS9" s="50"/>
      <c r="CT9" s="50"/>
      <c r="CU9" s="50"/>
      <c r="CV9" s="50"/>
      <c r="CW9" s="50"/>
      <c r="CX9" s="50"/>
      <c r="CY9" s="50"/>
      <c r="CZ9" s="50"/>
      <c r="DA9" s="509"/>
      <c r="DC9" s="522"/>
      <c r="DD9" s="525"/>
      <c r="DE9" s="528"/>
      <c r="DF9" s="531" t="str">
        <f>IF(DE9="","",DD9*DE9)</f>
        <v/>
      </c>
      <c r="DG9" s="35" t="str">
        <f>IF(DD6="","",IF(DD6='1. Customizable Structure'!$B$134,'1. Customizable Structure'!$B$137,'1. Customizable Structure'!$G$137))</f>
        <v/>
      </c>
      <c r="DH9" s="50"/>
      <c r="DI9" s="50"/>
      <c r="DJ9" s="50"/>
      <c r="DK9" s="50"/>
      <c r="DL9" s="50"/>
      <c r="DM9" s="50"/>
      <c r="DN9" s="50"/>
      <c r="DO9" s="50"/>
      <c r="DP9" s="50"/>
      <c r="DQ9" s="50"/>
      <c r="DR9" s="50"/>
      <c r="DS9" s="50"/>
      <c r="DT9" s="509"/>
    </row>
    <row r="10" spans="2:124" ht="33" customHeight="1" thickBot="1">
      <c r="B10" s="563" t="s">
        <v>51</v>
      </c>
      <c r="C10" s="563"/>
      <c r="D10" s="100" t="s">
        <v>263</v>
      </c>
      <c r="E10" s="24"/>
      <c r="F10" s="567" t="s">
        <v>329</v>
      </c>
      <c r="G10" s="567"/>
      <c r="H10" s="567"/>
      <c r="I10" s="567"/>
      <c r="J10" s="567"/>
      <c r="K10" s="567"/>
      <c r="L10" s="567"/>
      <c r="M10" s="24"/>
      <c r="O10" s="68" t="str">
        <f>IF(AE9="","",AE9)</f>
        <v/>
      </c>
      <c r="P10" s="51" t="str">
        <f>IF(AJ16="","",AJ16)</f>
        <v/>
      </c>
      <c r="Q10" s="51" t="str">
        <f t="shared" ref="Q10:AA10" si="0">IF(AK16="","",AK16)</f>
        <v/>
      </c>
      <c r="R10" s="51" t="str">
        <f t="shared" si="0"/>
        <v/>
      </c>
      <c r="S10" s="51" t="str">
        <f t="shared" si="0"/>
        <v/>
      </c>
      <c r="T10" s="51" t="str">
        <f t="shared" si="0"/>
        <v/>
      </c>
      <c r="U10" s="51" t="str">
        <f t="shared" si="0"/>
        <v/>
      </c>
      <c r="V10" s="51" t="str">
        <f t="shared" si="0"/>
        <v/>
      </c>
      <c r="W10" s="51" t="str">
        <f t="shared" si="0"/>
        <v/>
      </c>
      <c r="X10" s="51" t="str">
        <f t="shared" si="0"/>
        <v/>
      </c>
      <c r="Y10" s="51" t="str">
        <f t="shared" si="0"/>
        <v/>
      </c>
      <c r="Z10" s="51" t="str">
        <f t="shared" si="0"/>
        <v/>
      </c>
      <c r="AA10" s="51" t="str">
        <f t="shared" si="0"/>
        <v/>
      </c>
      <c r="AB10" s="69" t="str">
        <f>IF(P10="","",SUM(P10:AA10))</f>
        <v/>
      </c>
      <c r="AE10" s="523"/>
      <c r="AF10" s="526"/>
      <c r="AG10" s="529"/>
      <c r="AH10" s="532"/>
      <c r="AI10" s="35" t="str">
        <f>IF($AF$6="","",IF($AF$6='1. Customizable Structure'!$B$134,'1. Customizable Structure'!$B$138,'1. Customizable Structure'!$G$138))</f>
        <v/>
      </c>
      <c r="AJ10" s="50"/>
      <c r="AK10" s="50"/>
      <c r="AL10" s="50"/>
      <c r="AM10" s="50"/>
      <c r="AN10" s="50"/>
      <c r="AO10" s="50"/>
      <c r="AP10" s="50"/>
      <c r="AQ10" s="50"/>
      <c r="AR10" s="50"/>
      <c r="AS10" s="50"/>
      <c r="AT10" s="50"/>
      <c r="AU10" s="50"/>
      <c r="AV10" s="509"/>
      <c r="AX10" s="523"/>
      <c r="AY10" s="526"/>
      <c r="AZ10" s="529"/>
      <c r="BA10" s="532"/>
      <c r="BB10" s="35" t="str">
        <f>IF(AY6="","",IF(AY6='1. Customizable Structure'!$B$134,'1. Customizable Structure'!$B$138,'1. Customizable Structure'!$G$138))</f>
        <v/>
      </c>
      <c r="BC10" s="50"/>
      <c r="BD10" s="50"/>
      <c r="BE10" s="50"/>
      <c r="BF10" s="50"/>
      <c r="BG10" s="50"/>
      <c r="BH10" s="50"/>
      <c r="BI10" s="50"/>
      <c r="BJ10" s="50"/>
      <c r="BK10" s="50"/>
      <c r="BL10" s="50"/>
      <c r="BM10" s="50"/>
      <c r="BN10" s="50"/>
      <c r="BO10" s="509"/>
      <c r="BQ10" s="523"/>
      <c r="BR10" s="526"/>
      <c r="BS10" s="529"/>
      <c r="BT10" s="532"/>
      <c r="BU10" s="35" t="str">
        <f>IF(BR6="","",IF(BR6='1. Customizable Structure'!$B$134,'1. Customizable Structure'!$B$138,'1. Customizable Structure'!$G$138))</f>
        <v/>
      </c>
      <c r="BV10" s="50"/>
      <c r="BW10" s="50"/>
      <c r="BX10" s="50"/>
      <c r="BY10" s="50"/>
      <c r="BZ10" s="50"/>
      <c r="CA10" s="50"/>
      <c r="CB10" s="50"/>
      <c r="CC10" s="50"/>
      <c r="CD10" s="50"/>
      <c r="CE10" s="50"/>
      <c r="CF10" s="50"/>
      <c r="CG10" s="50"/>
      <c r="CH10" s="509"/>
      <c r="CJ10" s="523"/>
      <c r="CK10" s="526"/>
      <c r="CL10" s="529"/>
      <c r="CM10" s="532"/>
      <c r="CN10" s="35" t="str">
        <f>IF(CK6="","",IF(CK6='1. Customizable Structure'!$B$134,'1. Customizable Structure'!$B$138,'1. Customizable Structure'!$G$138))</f>
        <v/>
      </c>
      <c r="CO10" s="50"/>
      <c r="CP10" s="50"/>
      <c r="CQ10" s="50"/>
      <c r="CR10" s="50"/>
      <c r="CS10" s="50"/>
      <c r="CT10" s="50"/>
      <c r="CU10" s="50"/>
      <c r="CV10" s="50"/>
      <c r="CW10" s="50"/>
      <c r="CX10" s="50"/>
      <c r="CY10" s="50"/>
      <c r="CZ10" s="50"/>
      <c r="DA10" s="509"/>
      <c r="DC10" s="523"/>
      <c r="DD10" s="526"/>
      <c r="DE10" s="529"/>
      <c r="DF10" s="532"/>
      <c r="DG10" s="35" t="str">
        <f>IF(DD6="","",IF(DD6='1. Customizable Structure'!$B$134,'1. Customizable Structure'!$B$138,'1. Customizable Structure'!$G$138))</f>
        <v/>
      </c>
      <c r="DH10" s="50"/>
      <c r="DI10" s="50"/>
      <c r="DJ10" s="50"/>
      <c r="DK10" s="50"/>
      <c r="DL10" s="50"/>
      <c r="DM10" s="50"/>
      <c r="DN10" s="50"/>
      <c r="DO10" s="50"/>
      <c r="DP10" s="50"/>
      <c r="DQ10" s="50"/>
      <c r="DR10" s="50"/>
      <c r="DS10" s="50"/>
      <c r="DT10" s="509"/>
    </row>
    <row r="11" spans="2:124" ht="32" customHeight="1">
      <c r="B11" s="563"/>
      <c r="C11" s="563"/>
      <c r="D11" s="195"/>
      <c r="E11" s="70"/>
      <c r="F11" s="567"/>
      <c r="G11" s="567"/>
      <c r="H11" s="567"/>
      <c r="I11" s="567"/>
      <c r="J11" s="567"/>
      <c r="K11" s="567"/>
      <c r="L11" s="567"/>
      <c r="M11" s="30"/>
      <c r="O11" s="34" t="str">
        <f>IF(AE23="","",AE23)</f>
        <v/>
      </c>
      <c r="P11" s="37" t="str">
        <f>IF(AJ30="","",AJ30)</f>
        <v/>
      </c>
      <c r="Q11" s="37" t="str">
        <f t="shared" ref="Q11:AA11" si="1">IF(AK30="","",AK30)</f>
        <v/>
      </c>
      <c r="R11" s="37" t="str">
        <f t="shared" si="1"/>
        <v/>
      </c>
      <c r="S11" s="37" t="str">
        <f t="shared" si="1"/>
        <v/>
      </c>
      <c r="T11" s="37" t="str">
        <f t="shared" si="1"/>
        <v/>
      </c>
      <c r="U11" s="37" t="str">
        <f t="shared" si="1"/>
        <v/>
      </c>
      <c r="V11" s="37" t="str">
        <f t="shared" si="1"/>
        <v/>
      </c>
      <c r="W11" s="37" t="str">
        <f t="shared" si="1"/>
        <v/>
      </c>
      <c r="X11" s="37" t="str">
        <f t="shared" si="1"/>
        <v/>
      </c>
      <c r="Y11" s="37" t="str">
        <f t="shared" si="1"/>
        <v/>
      </c>
      <c r="Z11" s="37" t="str">
        <f t="shared" si="1"/>
        <v/>
      </c>
      <c r="AA11" s="37" t="str">
        <f t="shared" si="1"/>
        <v/>
      </c>
      <c r="AB11" s="38" t="str">
        <f t="shared" ref="AB11:AB28" si="2">IF(P11="","",SUM(P11:AA11))</f>
        <v/>
      </c>
      <c r="AE11" s="523"/>
      <c r="AF11" s="526"/>
      <c r="AG11" s="529"/>
      <c r="AH11" s="532"/>
      <c r="AI11" s="35" t="str">
        <f>IF($AF$6="","",IF($AF$6='1. Customizable Structure'!$B$134,'1. Customizable Structure'!$B$139,'1. Customizable Structure'!$G$139))</f>
        <v/>
      </c>
      <c r="AJ11" s="50" t="str">
        <f>IF(AJ10="","",AJ9/AJ10)</f>
        <v/>
      </c>
      <c r="AK11" s="50" t="str">
        <f t="shared" ref="AK11:AU11" si="3">IF(AK10="","",AK9/AK10)</f>
        <v/>
      </c>
      <c r="AL11" s="50" t="str">
        <f t="shared" si="3"/>
        <v/>
      </c>
      <c r="AM11" s="50" t="str">
        <f t="shared" si="3"/>
        <v/>
      </c>
      <c r="AN11" s="50" t="str">
        <f t="shared" si="3"/>
        <v/>
      </c>
      <c r="AO11" s="50" t="str">
        <f t="shared" si="3"/>
        <v/>
      </c>
      <c r="AP11" s="50" t="str">
        <f t="shared" si="3"/>
        <v/>
      </c>
      <c r="AQ11" s="50" t="str">
        <f t="shared" si="3"/>
        <v/>
      </c>
      <c r="AR11" s="50" t="str">
        <f t="shared" si="3"/>
        <v/>
      </c>
      <c r="AS11" s="50" t="str">
        <f t="shared" si="3"/>
        <v/>
      </c>
      <c r="AT11" s="50" t="str">
        <f t="shared" si="3"/>
        <v/>
      </c>
      <c r="AU11" s="50" t="str">
        <f t="shared" si="3"/>
        <v/>
      </c>
      <c r="AV11" s="509"/>
      <c r="AX11" s="523"/>
      <c r="AY11" s="526"/>
      <c r="AZ11" s="529"/>
      <c r="BA11" s="532"/>
      <c r="BB11" s="35" t="str">
        <f>IF(AY6="","",IF(AY6='1. Customizable Structure'!$B$134,'1. Customizable Structure'!$B$139,'1. Customizable Structure'!$G$139))</f>
        <v/>
      </c>
      <c r="BC11" s="50" t="str">
        <f>IF(BC10="","",BC9/BC10)</f>
        <v/>
      </c>
      <c r="BD11" s="50" t="str">
        <f t="shared" ref="BD11:BN11" si="4">IF(BD10="","",BD9/BD10)</f>
        <v/>
      </c>
      <c r="BE11" s="50" t="str">
        <f t="shared" si="4"/>
        <v/>
      </c>
      <c r="BF11" s="50" t="str">
        <f t="shared" si="4"/>
        <v/>
      </c>
      <c r="BG11" s="50" t="str">
        <f t="shared" si="4"/>
        <v/>
      </c>
      <c r="BH11" s="50" t="str">
        <f t="shared" si="4"/>
        <v/>
      </c>
      <c r="BI11" s="50" t="str">
        <f t="shared" si="4"/>
        <v/>
      </c>
      <c r="BJ11" s="50" t="str">
        <f t="shared" si="4"/>
        <v/>
      </c>
      <c r="BK11" s="50" t="str">
        <f t="shared" si="4"/>
        <v/>
      </c>
      <c r="BL11" s="50" t="str">
        <f t="shared" si="4"/>
        <v/>
      </c>
      <c r="BM11" s="50" t="str">
        <f t="shared" si="4"/>
        <v/>
      </c>
      <c r="BN11" s="50" t="str">
        <f t="shared" si="4"/>
        <v/>
      </c>
      <c r="BO11" s="509"/>
      <c r="BQ11" s="523"/>
      <c r="BR11" s="526"/>
      <c r="BS11" s="529"/>
      <c r="BT11" s="532"/>
      <c r="BU11" s="35" t="str">
        <f>IF(BR6="","",IF(BR6='1. Customizable Structure'!$B$134,'1. Customizable Structure'!$B$139,'1. Customizable Structure'!$G$139))</f>
        <v/>
      </c>
      <c r="BV11" s="50" t="str">
        <f>IF(BV10="","",BV9/BV10)</f>
        <v/>
      </c>
      <c r="BW11" s="50" t="str">
        <f t="shared" ref="BW11:CG11" si="5">IF(BW10="","",BW9/BW10)</f>
        <v/>
      </c>
      <c r="BX11" s="50" t="str">
        <f t="shared" si="5"/>
        <v/>
      </c>
      <c r="BY11" s="50" t="str">
        <f t="shared" si="5"/>
        <v/>
      </c>
      <c r="BZ11" s="50" t="str">
        <f t="shared" si="5"/>
        <v/>
      </c>
      <c r="CA11" s="50" t="str">
        <f t="shared" si="5"/>
        <v/>
      </c>
      <c r="CB11" s="50" t="str">
        <f t="shared" si="5"/>
        <v/>
      </c>
      <c r="CC11" s="50" t="str">
        <f t="shared" si="5"/>
        <v/>
      </c>
      <c r="CD11" s="50" t="str">
        <f t="shared" si="5"/>
        <v/>
      </c>
      <c r="CE11" s="50" t="str">
        <f t="shared" si="5"/>
        <v/>
      </c>
      <c r="CF11" s="50" t="str">
        <f t="shared" si="5"/>
        <v/>
      </c>
      <c r="CG11" s="50" t="str">
        <f t="shared" si="5"/>
        <v/>
      </c>
      <c r="CH11" s="509"/>
      <c r="CJ11" s="523"/>
      <c r="CK11" s="526"/>
      <c r="CL11" s="529"/>
      <c r="CM11" s="532"/>
      <c r="CN11" s="35" t="str">
        <f>IF(CK6="","",IF(CK6='1. Customizable Structure'!$B$134,'1. Customizable Structure'!$B$139,'1. Customizable Structure'!$G$139))</f>
        <v/>
      </c>
      <c r="CO11" s="50" t="str">
        <f>IF(CO10="","",CO9/CO10)</f>
        <v/>
      </c>
      <c r="CP11" s="50" t="str">
        <f t="shared" ref="CP11:CZ11" si="6">IF(CP10="","",CP9/CP10)</f>
        <v/>
      </c>
      <c r="CQ11" s="50" t="str">
        <f t="shared" si="6"/>
        <v/>
      </c>
      <c r="CR11" s="50" t="str">
        <f t="shared" si="6"/>
        <v/>
      </c>
      <c r="CS11" s="50" t="str">
        <f t="shared" si="6"/>
        <v/>
      </c>
      <c r="CT11" s="50" t="str">
        <f t="shared" si="6"/>
        <v/>
      </c>
      <c r="CU11" s="50" t="str">
        <f t="shared" si="6"/>
        <v/>
      </c>
      <c r="CV11" s="50" t="str">
        <f t="shared" si="6"/>
        <v/>
      </c>
      <c r="CW11" s="50" t="str">
        <f t="shared" si="6"/>
        <v/>
      </c>
      <c r="CX11" s="50" t="str">
        <f t="shared" si="6"/>
        <v/>
      </c>
      <c r="CY11" s="50" t="str">
        <f t="shared" si="6"/>
        <v/>
      </c>
      <c r="CZ11" s="50" t="str">
        <f t="shared" si="6"/>
        <v/>
      </c>
      <c r="DA11" s="509"/>
      <c r="DC11" s="523"/>
      <c r="DD11" s="526"/>
      <c r="DE11" s="529"/>
      <c r="DF11" s="532"/>
      <c r="DG11" s="35" t="str">
        <f>IF(DD6="","",IF(DD6='1. Customizable Structure'!$B$134,'1. Customizable Structure'!$B$139,'1. Customizable Structure'!$G$139))</f>
        <v/>
      </c>
      <c r="DH11" s="50" t="str">
        <f>IF(DH10="","",DH9/DH10)</f>
        <v/>
      </c>
      <c r="DI11" s="50" t="str">
        <f t="shared" ref="DI11:DS11" si="7">IF(DI10="","",DI9/DI10)</f>
        <v/>
      </c>
      <c r="DJ11" s="50" t="str">
        <f t="shared" si="7"/>
        <v/>
      </c>
      <c r="DK11" s="50" t="str">
        <f t="shared" si="7"/>
        <v/>
      </c>
      <c r="DL11" s="50" t="str">
        <f t="shared" si="7"/>
        <v/>
      </c>
      <c r="DM11" s="50" t="str">
        <f t="shared" si="7"/>
        <v/>
      </c>
      <c r="DN11" s="50" t="str">
        <f t="shared" si="7"/>
        <v/>
      </c>
      <c r="DO11" s="50" t="str">
        <f t="shared" si="7"/>
        <v/>
      </c>
      <c r="DP11" s="50" t="str">
        <f t="shared" si="7"/>
        <v/>
      </c>
      <c r="DQ11" s="50" t="str">
        <f t="shared" si="7"/>
        <v/>
      </c>
      <c r="DR11" s="50" t="str">
        <f t="shared" si="7"/>
        <v/>
      </c>
      <c r="DS11" s="50" t="str">
        <f t="shared" si="7"/>
        <v/>
      </c>
      <c r="DT11" s="509"/>
    </row>
    <row r="12" spans="2:124" ht="32" customHeight="1">
      <c r="B12" s="563"/>
      <c r="C12" s="563"/>
      <c r="D12" s="91"/>
      <c r="E12" s="70"/>
      <c r="F12" s="567"/>
      <c r="G12" s="567"/>
      <c r="H12" s="567"/>
      <c r="I12" s="567"/>
      <c r="J12" s="567"/>
      <c r="K12" s="567"/>
      <c r="L12" s="567"/>
      <c r="M12" s="30"/>
      <c r="O12" s="34" t="str">
        <f>IF(AE37="","",AE37)</f>
        <v/>
      </c>
      <c r="P12" s="37" t="str">
        <f>IF(AJ44="","",AJ44)</f>
        <v/>
      </c>
      <c r="Q12" s="37" t="str">
        <f t="shared" ref="Q12:AA12" si="8">IF(AK44="","",AK44)</f>
        <v/>
      </c>
      <c r="R12" s="37" t="str">
        <f t="shared" si="8"/>
        <v/>
      </c>
      <c r="S12" s="37" t="str">
        <f t="shared" si="8"/>
        <v/>
      </c>
      <c r="T12" s="37" t="str">
        <f t="shared" si="8"/>
        <v/>
      </c>
      <c r="U12" s="37" t="str">
        <f t="shared" si="8"/>
        <v/>
      </c>
      <c r="V12" s="37" t="str">
        <f t="shared" si="8"/>
        <v/>
      </c>
      <c r="W12" s="37" t="str">
        <f t="shared" si="8"/>
        <v/>
      </c>
      <c r="X12" s="37" t="str">
        <f t="shared" si="8"/>
        <v/>
      </c>
      <c r="Y12" s="37" t="str">
        <f t="shared" si="8"/>
        <v/>
      </c>
      <c r="Z12" s="37" t="str">
        <f t="shared" si="8"/>
        <v/>
      </c>
      <c r="AA12" s="37" t="str">
        <f t="shared" si="8"/>
        <v/>
      </c>
      <c r="AB12" s="38" t="str">
        <f t="shared" si="2"/>
        <v/>
      </c>
      <c r="AE12" s="523"/>
      <c r="AF12" s="526"/>
      <c r="AG12" s="529"/>
      <c r="AH12" s="532"/>
      <c r="AI12" s="35" t="str">
        <f>IF($AF$6="","",IF($AF$6='1. Customizable Structure'!$B$134,'1. Customizable Structure'!$B$140,""))</f>
        <v/>
      </c>
      <c r="AJ12" s="74"/>
      <c r="AK12" s="74"/>
      <c r="AL12" s="74"/>
      <c r="AM12" s="74"/>
      <c r="AN12" s="74"/>
      <c r="AO12" s="74"/>
      <c r="AP12" s="74"/>
      <c r="AQ12" s="74"/>
      <c r="AR12" s="74"/>
      <c r="AS12" s="74"/>
      <c r="AT12" s="74"/>
      <c r="AU12" s="74"/>
      <c r="AV12" s="509"/>
      <c r="AX12" s="523"/>
      <c r="AY12" s="526"/>
      <c r="AZ12" s="529"/>
      <c r="BA12" s="532"/>
      <c r="BB12" s="35" t="str">
        <f>IF(AY6="","",IF(AY6='1. Customizable Structure'!$B$134,'1. Customizable Structure'!$B$140,""))</f>
        <v/>
      </c>
      <c r="BC12" s="50"/>
      <c r="BD12" s="50"/>
      <c r="BE12" s="50"/>
      <c r="BF12" s="50"/>
      <c r="BG12" s="50"/>
      <c r="BH12" s="50"/>
      <c r="BI12" s="50"/>
      <c r="BJ12" s="50"/>
      <c r="BK12" s="50"/>
      <c r="BL12" s="50"/>
      <c r="BM12" s="50"/>
      <c r="BN12" s="50"/>
      <c r="BO12" s="509"/>
      <c r="BQ12" s="523"/>
      <c r="BR12" s="526"/>
      <c r="BS12" s="529"/>
      <c r="BT12" s="532"/>
      <c r="BU12" s="35" t="str">
        <f>IF(BR6="","",IF(BR6='1. Customizable Structure'!$B$134,'1. Customizable Structure'!$B$140,""))</f>
        <v/>
      </c>
      <c r="BV12" s="50"/>
      <c r="BW12" s="50"/>
      <c r="BX12" s="50"/>
      <c r="BY12" s="50"/>
      <c r="BZ12" s="50"/>
      <c r="CA12" s="50"/>
      <c r="CB12" s="50"/>
      <c r="CC12" s="50"/>
      <c r="CD12" s="50"/>
      <c r="CE12" s="50"/>
      <c r="CF12" s="50"/>
      <c r="CG12" s="50"/>
      <c r="CH12" s="509"/>
      <c r="CJ12" s="523"/>
      <c r="CK12" s="526"/>
      <c r="CL12" s="529"/>
      <c r="CM12" s="532"/>
      <c r="CN12" s="35" t="str">
        <f>IF(CK6="","",IF(CK6='1. Customizable Structure'!$B$134,'1. Customizable Structure'!$B$140,""))</f>
        <v/>
      </c>
      <c r="CO12" s="50"/>
      <c r="CP12" s="50"/>
      <c r="CQ12" s="50"/>
      <c r="CR12" s="50"/>
      <c r="CS12" s="50"/>
      <c r="CT12" s="50"/>
      <c r="CU12" s="50"/>
      <c r="CV12" s="50"/>
      <c r="CW12" s="50"/>
      <c r="CX12" s="50"/>
      <c r="CY12" s="50"/>
      <c r="CZ12" s="50"/>
      <c r="DA12" s="509"/>
      <c r="DC12" s="523"/>
      <c r="DD12" s="526"/>
      <c r="DE12" s="529"/>
      <c r="DF12" s="532"/>
      <c r="DG12" s="35" t="str">
        <f>IF(DD6="","",IF(DD6='1. Customizable Structure'!$B$134,'1. Customizable Structure'!$B$140,""))</f>
        <v/>
      </c>
      <c r="DH12" s="50"/>
      <c r="DI12" s="50"/>
      <c r="DJ12" s="50"/>
      <c r="DK12" s="50"/>
      <c r="DL12" s="50"/>
      <c r="DM12" s="50"/>
      <c r="DN12" s="50"/>
      <c r="DO12" s="50"/>
      <c r="DP12" s="50"/>
      <c r="DQ12" s="50"/>
      <c r="DR12" s="50"/>
      <c r="DS12" s="50"/>
      <c r="DT12" s="509"/>
    </row>
    <row r="13" spans="2:124" ht="32" customHeight="1" thickBot="1">
      <c r="B13" s="563"/>
      <c r="C13" s="563"/>
      <c r="D13" s="100" t="s">
        <v>264</v>
      </c>
      <c r="E13" s="70"/>
      <c r="F13" s="429" t="s">
        <v>309</v>
      </c>
      <c r="G13" s="429"/>
      <c r="H13" s="429"/>
      <c r="I13" s="429"/>
      <c r="J13" s="429"/>
      <c r="K13" s="429"/>
      <c r="L13" s="429"/>
      <c r="M13" s="30"/>
      <c r="O13" s="34" t="str">
        <f>IF(AE51="","",AE51)</f>
        <v/>
      </c>
      <c r="P13" s="37" t="str">
        <f>IF(AJ58="","",AJ58)</f>
        <v/>
      </c>
      <c r="Q13" s="37" t="str">
        <f t="shared" ref="Q13:AA13" si="9">IF(AK58="","",AK58)</f>
        <v/>
      </c>
      <c r="R13" s="37" t="str">
        <f t="shared" si="9"/>
        <v/>
      </c>
      <c r="S13" s="37" t="str">
        <f t="shared" si="9"/>
        <v/>
      </c>
      <c r="T13" s="37" t="str">
        <f t="shared" si="9"/>
        <v/>
      </c>
      <c r="U13" s="37" t="str">
        <f t="shared" si="9"/>
        <v/>
      </c>
      <c r="V13" s="37" t="str">
        <f t="shared" si="9"/>
        <v/>
      </c>
      <c r="W13" s="37" t="str">
        <f t="shared" si="9"/>
        <v/>
      </c>
      <c r="X13" s="37" t="str">
        <f t="shared" si="9"/>
        <v/>
      </c>
      <c r="Y13" s="37" t="str">
        <f t="shared" si="9"/>
        <v/>
      </c>
      <c r="Z13" s="37" t="str">
        <f t="shared" si="9"/>
        <v/>
      </c>
      <c r="AA13" s="37" t="str">
        <f t="shared" si="9"/>
        <v/>
      </c>
      <c r="AB13" s="38" t="str">
        <f t="shared" si="2"/>
        <v/>
      </c>
      <c r="AE13" s="523"/>
      <c r="AF13" s="526"/>
      <c r="AG13" s="529"/>
      <c r="AH13" s="532"/>
      <c r="AI13" s="35" t="str">
        <f>IF($AF$6="","",IF($AF$6='1. Customizable Structure'!$B$134,'1. Customizable Structure'!$B$141,""))</f>
        <v/>
      </c>
      <c r="AJ13" s="50" t="str">
        <f>IF($AF$6='1. Customizable Structure'!$B$135,"",IF(AJ12="","",(CEILING(AJ11/AJ12,1))))</f>
        <v/>
      </c>
      <c r="AK13" s="50" t="str">
        <f>IF($AF$6='1. Customizable Structure'!$B$135,"",IF(AK12="","",(CEILING(AK11/AK12,1))))</f>
        <v/>
      </c>
      <c r="AL13" s="50" t="str">
        <f>IF($AF$6='1. Customizable Structure'!$B$135,"",IF(AL12="","",(CEILING(AL11/AL12,1))))</f>
        <v/>
      </c>
      <c r="AM13" s="50" t="str">
        <f>IF($AF$6='1. Customizable Structure'!$B$135,"",IF(AM12="","",(CEILING(AM11/AM12,1))))</f>
        <v/>
      </c>
      <c r="AN13" s="50" t="str">
        <f>IF($AF$6='1. Customizable Structure'!$B$135,"",IF(AN12="","",(CEILING(AN11/AN12,1))))</f>
        <v/>
      </c>
      <c r="AO13" s="50" t="str">
        <f>IF($AF$6='1. Customizable Structure'!$B$135,"",IF(AO12="","",(CEILING(AO11/AO12,1))))</f>
        <v/>
      </c>
      <c r="AP13" s="50" t="str">
        <f>IF($AF$6='1. Customizable Structure'!$B$135,"",IF(AP12="","",(CEILING(AP11/AP12,1))))</f>
        <v/>
      </c>
      <c r="AQ13" s="50" t="str">
        <f>IF($AF$6='1. Customizable Structure'!$B$135,"",IF(AQ12="","",(CEILING(AQ11/AQ12,1))))</f>
        <v/>
      </c>
      <c r="AR13" s="50" t="str">
        <f>IF($AF$6='1. Customizable Structure'!$B$135,"",IF(AR12="","",(CEILING(AR11/AR12,1))))</f>
        <v/>
      </c>
      <c r="AS13" s="50" t="str">
        <f>IF($AF$6='1. Customizable Structure'!$B$135,"",IF(AS12="","",(CEILING(AS11/AS12,1))))</f>
        <v/>
      </c>
      <c r="AT13" s="50" t="str">
        <f>IF($AF$6='1. Customizable Structure'!$B$135,"",IF(AT12="","",(CEILING(AT11/AT12,1))))</f>
        <v/>
      </c>
      <c r="AU13" s="50" t="str">
        <f>IF($AF$6='1. Customizable Structure'!$B$135,"",IF(AU12="","",(CEILING(AU11/AU12,1))))</f>
        <v/>
      </c>
      <c r="AV13" s="509"/>
      <c r="AX13" s="523"/>
      <c r="AY13" s="526"/>
      <c r="AZ13" s="529"/>
      <c r="BA13" s="532"/>
      <c r="BB13" s="35" t="str">
        <f>IF(AY6="","",IF(AY6='1. Customizable Structure'!$B$134,'1. Customizable Structure'!$B$141,""))</f>
        <v/>
      </c>
      <c r="BC13" s="50" t="str">
        <f>IF(AY6='1. Customizable Structure'!$B$135,"",IF(BC12="","",(CEILING(BC11/BC12,1))))</f>
        <v/>
      </c>
      <c r="BD13" s="50" t="str">
        <f>IF(AZ6='1. Customizable Structure'!$B$135,"",IF(BD12="","",(CEILING(BD11/BD12,1))))</f>
        <v/>
      </c>
      <c r="BE13" s="50" t="str">
        <f>IF(BA6='1. Customizable Structure'!$B$135,"",IF(BE12="","",(CEILING(BE11/BE12,1))))</f>
        <v/>
      </c>
      <c r="BF13" s="50" t="str">
        <f>IF(BB6='1. Customizable Structure'!$B$135,"",IF(BF12="","",(CEILING(BF11/BF12,1))))</f>
        <v/>
      </c>
      <c r="BG13" s="50" t="str">
        <f>IF(BC6='1. Customizable Structure'!$B$135,"",IF(BG12="","",(CEILING(BG11/BG12,1))))</f>
        <v/>
      </c>
      <c r="BH13" s="50" t="str">
        <f>IF(BD6='1. Customizable Structure'!$B$135,"",IF(BH12="","",(CEILING(BH11/BH12,1))))</f>
        <v/>
      </c>
      <c r="BI13" s="50" t="str">
        <f>IF(BE6='1. Customizable Structure'!$B$135,"",IF(BI12="","",(CEILING(BI11/BI12,1))))</f>
        <v/>
      </c>
      <c r="BJ13" s="50" t="str">
        <f>IF(BF6='1. Customizable Structure'!$B$135,"",IF(BJ12="","",(CEILING(BJ11/BJ12,1))))</f>
        <v/>
      </c>
      <c r="BK13" s="50" t="str">
        <f>IF(BG6='1. Customizable Structure'!$B$135,"",IF(BK12="","",(CEILING(BK11/BK12,1))))</f>
        <v/>
      </c>
      <c r="BL13" s="50" t="str">
        <f>IF(BH6='1. Customizable Structure'!$B$135,"",IF(BL12="","",(CEILING(BL11/BL12,1))))</f>
        <v/>
      </c>
      <c r="BM13" s="50" t="str">
        <f>IF(BI6='1. Customizable Structure'!$B$135,"",IF(BM12="","",(CEILING(BM11/BM12,1))))</f>
        <v/>
      </c>
      <c r="BN13" s="50" t="str">
        <f>IF(BJ6='1. Customizable Structure'!$B$135,"",IF(BN12="","",(CEILING(BN11/BN12,1))))</f>
        <v/>
      </c>
      <c r="BO13" s="509"/>
      <c r="BQ13" s="523"/>
      <c r="BR13" s="526"/>
      <c r="BS13" s="529"/>
      <c r="BT13" s="532"/>
      <c r="BU13" s="35" t="str">
        <f>IF(BR6="","",IF(BR6='1. Customizable Structure'!$B$134,'1. Customizable Structure'!$B$141,""))</f>
        <v/>
      </c>
      <c r="BV13" s="50" t="str">
        <f>IF(BR6='1. Customizable Structure'!$B$135,"",IF(BV12="","",(CEILING(BV11/BV12,1))))</f>
        <v/>
      </c>
      <c r="BW13" s="50" t="str">
        <f>IF(BS6='1. Customizable Structure'!$B$135,"",IF(BW12="","",(CEILING(BW11/BW12,1))))</f>
        <v/>
      </c>
      <c r="BX13" s="50" t="str">
        <f>IF(BT6='1. Customizable Structure'!$B$135,"",IF(BX12="","",(CEILING(BX11/BX12,1))))</f>
        <v/>
      </c>
      <c r="BY13" s="50" t="str">
        <f>IF(BU6='1. Customizable Structure'!$B$135,"",IF(BY12="","",(CEILING(BY11/BY12,1))))</f>
        <v/>
      </c>
      <c r="BZ13" s="50" t="str">
        <f>IF(BV6='1. Customizable Structure'!$B$135,"",IF(BZ12="","",(CEILING(BZ11/BZ12,1))))</f>
        <v/>
      </c>
      <c r="CA13" s="50" t="str">
        <f>IF(BW6='1. Customizable Structure'!$B$135,"",IF(CA12="","",(CEILING(CA11/CA12,1))))</f>
        <v/>
      </c>
      <c r="CB13" s="50" t="str">
        <f>IF(BX6='1. Customizable Structure'!$B$135,"",IF(CB12="","",(CEILING(CB11/CB12,1))))</f>
        <v/>
      </c>
      <c r="CC13" s="50" t="str">
        <f>IF(BY6='1. Customizable Structure'!$B$135,"",IF(CC12="","",(CEILING(CC11/CC12,1))))</f>
        <v/>
      </c>
      <c r="CD13" s="50" t="str">
        <f>IF(BZ6='1. Customizable Structure'!$B$135,"",IF(CD12="","",(CEILING(CD11/CD12,1))))</f>
        <v/>
      </c>
      <c r="CE13" s="50" t="str">
        <f>IF(CA6='1. Customizable Structure'!$B$135,"",IF(CE12="","",(CEILING(CE11/CE12,1))))</f>
        <v/>
      </c>
      <c r="CF13" s="50" t="str">
        <f>IF(CB6='1. Customizable Structure'!$B$135,"",IF(CF12="","",(CEILING(CF11/CF12,1))))</f>
        <v/>
      </c>
      <c r="CG13" s="50" t="str">
        <f>IF(CC6='1. Customizable Structure'!$B$135,"",IF(CG12="","",(CEILING(CG11/CG12,1))))</f>
        <v/>
      </c>
      <c r="CH13" s="509"/>
      <c r="CJ13" s="523"/>
      <c r="CK13" s="526"/>
      <c r="CL13" s="529"/>
      <c r="CM13" s="532"/>
      <c r="CN13" s="35" t="str">
        <f>IF(CK6="","",IF(CK6='1. Customizable Structure'!$B$134,'1. Customizable Structure'!$B$141,""))</f>
        <v/>
      </c>
      <c r="CO13" s="50" t="str">
        <f>IF(CK6='1. Customizable Structure'!$B$135,"",IF(CO12="","",(CEILING(CO11/CO12,1))))</f>
        <v/>
      </c>
      <c r="CP13" s="50" t="str">
        <f>IF(CL6='1. Customizable Structure'!$B$135,"",IF(CP12="","",(CEILING(CP11/CP12,1))))</f>
        <v/>
      </c>
      <c r="CQ13" s="50" t="str">
        <f>IF(CM6='1. Customizable Structure'!$B$135,"",IF(CQ12="","",(CEILING(CQ11/CQ12,1))))</f>
        <v/>
      </c>
      <c r="CR13" s="50" t="str">
        <f>IF(CN6='1. Customizable Structure'!$B$135,"",IF(CR12="","",(CEILING(CR11/CR12,1))))</f>
        <v/>
      </c>
      <c r="CS13" s="50" t="str">
        <f>IF(CO6='1. Customizable Structure'!$B$135,"",IF(CS12="","",(CEILING(CS11/CS12,1))))</f>
        <v/>
      </c>
      <c r="CT13" s="50" t="str">
        <f>IF(CP6='1. Customizable Structure'!$B$135,"",IF(CT12="","",(CEILING(CT11/CT12,1))))</f>
        <v/>
      </c>
      <c r="CU13" s="50" t="str">
        <f>IF(CQ6='1. Customizable Structure'!$B$135,"",IF(CU12="","",(CEILING(CU11/CU12,1))))</f>
        <v/>
      </c>
      <c r="CV13" s="50" t="str">
        <f>IF(CR6='1. Customizable Structure'!$B$135,"",IF(CV12="","",(CEILING(CV11/CV12,1))))</f>
        <v/>
      </c>
      <c r="CW13" s="50" t="str">
        <f>IF(CS6='1. Customizable Structure'!$B$135,"",IF(CW12="","",(CEILING(CW11/CW12,1))))</f>
        <v/>
      </c>
      <c r="CX13" s="50" t="str">
        <f>IF(CT6='1. Customizable Structure'!$B$135,"",IF(CX12="","",(CEILING(CX11/CX12,1))))</f>
        <v/>
      </c>
      <c r="CY13" s="50" t="str">
        <f>IF(CU6='1. Customizable Structure'!$B$135,"",IF(CY12="","",(CEILING(CY11/CY12,1))))</f>
        <v/>
      </c>
      <c r="CZ13" s="50" t="str">
        <f>IF(CV6='1. Customizable Structure'!$B$135,"",IF(CZ12="","",(CEILING(CZ11/CZ12,1))))</f>
        <v/>
      </c>
      <c r="DA13" s="509"/>
      <c r="DC13" s="523"/>
      <c r="DD13" s="526"/>
      <c r="DE13" s="529"/>
      <c r="DF13" s="532"/>
      <c r="DG13" s="35" t="str">
        <f>IF(DD6="","",IF(DD6='1. Customizable Structure'!$B$134,'1. Customizable Structure'!$B$141,""))</f>
        <v/>
      </c>
      <c r="DH13" s="50" t="str">
        <f>IF(DD6='1. Customizable Structure'!$B$135,"",IF(DH12="","",(CEILING(DH11/DH12,1))))</f>
        <v/>
      </c>
      <c r="DI13" s="50" t="str">
        <f>IF(DE6='1. Customizable Structure'!$B$135,"",IF(DI12="","",(CEILING(DI11/DI12,1))))</f>
        <v/>
      </c>
      <c r="DJ13" s="50" t="str">
        <f>IF(DF6='1. Customizable Structure'!$B$135,"",IF(DJ12="","",(CEILING(DJ11/DJ12,1))))</f>
        <v/>
      </c>
      <c r="DK13" s="50" t="str">
        <f>IF(DG6='1. Customizable Structure'!$B$135,"",IF(DK12="","",(CEILING(DK11/DK12,1))))</f>
        <v/>
      </c>
      <c r="DL13" s="50" t="str">
        <f>IF(DH6='1. Customizable Structure'!$B$135,"",IF(DL12="","",(CEILING(DL11/DL12,1))))</f>
        <v/>
      </c>
      <c r="DM13" s="50" t="str">
        <f>IF(DI6='1. Customizable Structure'!$B$135,"",IF(DM12="","",(CEILING(DM11/DM12,1))))</f>
        <v/>
      </c>
      <c r="DN13" s="50" t="str">
        <f>IF(DJ6='1. Customizable Structure'!$B$135,"",IF(DN12="","",(CEILING(DN11/DN12,1))))</f>
        <v/>
      </c>
      <c r="DO13" s="50" t="str">
        <f>IF(DK6='1. Customizable Structure'!$B$135,"",IF(DO12="","",(CEILING(DO11/DO12,1))))</f>
        <v/>
      </c>
      <c r="DP13" s="50" t="str">
        <f>IF(DL6='1. Customizable Structure'!$B$135,"",IF(DP12="","",(CEILING(DP11/DP12,1))))</f>
        <v/>
      </c>
      <c r="DQ13" s="50" t="str">
        <f>IF(DM6='1. Customizable Structure'!$B$135,"",IF(DQ12="","",(CEILING(DQ11/DQ12,1))))</f>
        <v/>
      </c>
      <c r="DR13" s="50" t="str">
        <f>IF(DN6='1. Customizable Structure'!$B$135,"",IF(DR12="","",(CEILING(DR11/DR12,1))))</f>
        <v/>
      </c>
      <c r="DS13" s="50" t="str">
        <f>IF(DO6='1. Customizable Structure'!$B$135,"",IF(DS12="","",(CEILING(DS11/DS12,1))))</f>
        <v/>
      </c>
      <c r="DT13" s="509"/>
    </row>
    <row r="14" spans="2:124" ht="32" customHeight="1" thickBot="1">
      <c r="D14" s="87"/>
      <c r="O14" s="34" t="str">
        <f>IF(AX9="","",AX9)</f>
        <v/>
      </c>
      <c r="P14" s="37" t="str">
        <f>IF(BC16="","",BC16)</f>
        <v/>
      </c>
      <c r="Q14" s="37" t="str">
        <f t="shared" ref="Q14:AA14" si="10">IF(BD16="","",BD16)</f>
        <v/>
      </c>
      <c r="R14" s="37" t="str">
        <f t="shared" si="10"/>
        <v/>
      </c>
      <c r="S14" s="37" t="str">
        <f t="shared" si="10"/>
        <v/>
      </c>
      <c r="T14" s="37" t="str">
        <f t="shared" si="10"/>
        <v/>
      </c>
      <c r="U14" s="37" t="str">
        <f t="shared" si="10"/>
        <v/>
      </c>
      <c r="V14" s="37" t="str">
        <f t="shared" si="10"/>
        <v/>
      </c>
      <c r="W14" s="37" t="str">
        <f t="shared" si="10"/>
        <v/>
      </c>
      <c r="X14" s="37" t="str">
        <f t="shared" si="10"/>
        <v/>
      </c>
      <c r="Y14" s="37" t="str">
        <f t="shared" si="10"/>
        <v/>
      </c>
      <c r="Z14" s="37" t="str">
        <f t="shared" si="10"/>
        <v/>
      </c>
      <c r="AA14" s="37" t="str">
        <f t="shared" si="10"/>
        <v/>
      </c>
      <c r="AB14" s="38" t="str">
        <f t="shared" si="2"/>
        <v/>
      </c>
      <c r="AE14" s="523"/>
      <c r="AF14" s="526"/>
      <c r="AG14" s="529"/>
      <c r="AH14" s="532"/>
      <c r="AI14" s="35" t="str">
        <f>IF($AF$6="","",IF($AF$6='1. Customizable Structure'!$B$134,'1. Customizable Structure'!$B$142,""))</f>
        <v/>
      </c>
      <c r="AJ14" s="50"/>
      <c r="AK14" s="50"/>
      <c r="AL14" s="50"/>
      <c r="AM14" s="50"/>
      <c r="AN14" s="50"/>
      <c r="AO14" s="50"/>
      <c r="AP14" s="50"/>
      <c r="AQ14" s="50"/>
      <c r="AR14" s="50"/>
      <c r="AS14" s="50"/>
      <c r="AT14" s="50"/>
      <c r="AU14" s="50"/>
      <c r="AV14" s="509"/>
      <c r="AX14" s="523"/>
      <c r="AY14" s="526"/>
      <c r="AZ14" s="529"/>
      <c r="BA14" s="532"/>
      <c r="BB14" s="35" t="str">
        <f>IF(AY6="","",IF(AY6='1. Customizable Structure'!$B$134,'1. Customizable Structure'!$B$142,""))</f>
        <v/>
      </c>
      <c r="BC14" s="50"/>
      <c r="BD14" s="50"/>
      <c r="BE14" s="50"/>
      <c r="BF14" s="50"/>
      <c r="BG14" s="50"/>
      <c r="BH14" s="50"/>
      <c r="BI14" s="50"/>
      <c r="BJ14" s="50"/>
      <c r="BK14" s="50"/>
      <c r="BL14" s="50"/>
      <c r="BM14" s="50"/>
      <c r="BN14" s="50"/>
      <c r="BO14" s="509"/>
      <c r="BQ14" s="523"/>
      <c r="BR14" s="526"/>
      <c r="BS14" s="529"/>
      <c r="BT14" s="532"/>
      <c r="BU14" s="35" t="str">
        <f>IF(BR6="","",IF(BR6='1. Customizable Structure'!$B$134,'1. Customizable Structure'!$B$142,""))</f>
        <v/>
      </c>
      <c r="BV14" s="50"/>
      <c r="BW14" s="50"/>
      <c r="BX14" s="50"/>
      <c r="BY14" s="50"/>
      <c r="BZ14" s="50"/>
      <c r="CA14" s="50"/>
      <c r="CB14" s="50"/>
      <c r="CC14" s="50"/>
      <c r="CD14" s="50"/>
      <c r="CE14" s="50"/>
      <c r="CF14" s="50"/>
      <c r="CG14" s="50"/>
      <c r="CH14" s="509"/>
      <c r="CJ14" s="523"/>
      <c r="CK14" s="526"/>
      <c r="CL14" s="529"/>
      <c r="CM14" s="532"/>
      <c r="CN14" s="35" t="str">
        <f>IF(CK6="","",IF(CK6='1. Customizable Structure'!$B$134,'1. Customizable Structure'!$B$142,""))</f>
        <v/>
      </c>
      <c r="CO14" s="50"/>
      <c r="CP14" s="50"/>
      <c r="CQ14" s="50"/>
      <c r="CR14" s="50"/>
      <c r="CS14" s="50"/>
      <c r="CT14" s="50"/>
      <c r="CU14" s="50"/>
      <c r="CV14" s="50"/>
      <c r="CW14" s="50"/>
      <c r="CX14" s="50"/>
      <c r="CY14" s="50"/>
      <c r="CZ14" s="50"/>
      <c r="DA14" s="509"/>
      <c r="DC14" s="523"/>
      <c r="DD14" s="526"/>
      <c r="DE14" s="529"/>
      <c r="DF14" s="532"/>
      <c r="DG14" s="35" t="str">
        <f>IF(DD6="","",IF(DD6='1. Customizable Structure'!$B$134,'1. Customizable Structure'!$B$142,""))</f>
        <v/>
      </c>
      <c r="DH14" s="50"/>
      <c r="DI14" s="50"/>
      <c r="DJ14" s="50"/>
      <c r="DK14" s="50"/>
      <c r="DL14" s="50"/>
      <c r="DM14" s="50"/>
      <c r="DN14" s="50"/>
      <c r="DO14" s="50"/>
      <c r="DP14" s="50"/>
      <c r="DQ14" s="50"/>
      <c r="DR14" s="50"/>
      <c r="DS14" s="50"/>
      <c r="DT14" s="509"/>
    </row>
    <row r="15" spans="2:124" ht="32" customHeight="1" thickBot="1">
      <c r="B15" s="210" t="s">
        <v>50</v>
      </c>
      <c r="C15" s="211"/>
      <c r="D15" s="211"/>
      <c r="E15" s="211"/>
      <c r="F15" s="211"/>
      <c r="G15" s="211"/>
      <c r="H15" s="211"/>
      <c r="I15" s="211"/>
      <c r="J15" s="211"/>
      <c r="K15" s="211"/>
      <c r="L15" s="552"/>
      <c r="O15" s="34" t="str">
        <f>IF(AX23="","",AX23)</f>
        <v/>
      </c>
      <c r="P15" s="37" t="str">
        <f>IF(BC30="","",BC30)</f>
        <v/>
      </c>
      <c r="Q15" s="37" t="str">
        <f t="shared" ref="Q15:AA15" si="11">IF(BD30="","",BD30)</f>
        <v/>
      </c>
      <c r="R15" s="37" t="str">
        <f t="shared" si="11"/>
        <v/>
      </c>
      <c r="S15" s="37" t="str">
        <f t="shared" si="11"/>
        <v/>
      </c>
      <c r="T15" s="37" t="str">
        <f t="shared" si="11"/>
        <v/>
      </c>
      <c r="U15" s="37" t="str">
        <f t="shared" si="11"/>
        <v/>
      </c>
      <c r="V15" s="37" t="str">
        <f t="shared" si="11"/>
        <v/>
      </c>
      <c r="W15" s="37" t="str">
        <f t="shared" si="11"/>
        <v/>
      </c>
      <c r="X15" s="37" t="str">
        <f t="shared" si="11"/>
        <v/>
      </c>
      <c r="Y15" s="37" t="str">
        <f t="shared" si="11"/>
        <v/>
      </c>
      <c r="Z15" s="37" t="str">
        <f t="shared" si="11"/>
        <v/>
      </c>
      <c r="AA15" s="37" t="str">
        <f t="shared" si="11"/>
        <v/>
      </c>
      <c r="AB15" s="38" t="str">
        <f t="shared" si="2"/>
        <v/>
      </c>
      <c r="AE15" s="523"/>
      <c r="AF15" s="526"/>
      <c r="AG15" s="529"/>
      <c r="AH15" s="532"/>
      <c r="AI15" s="35" t="str">
        <f>IF($AF$6="","",IF($AF$6='1. Customizable Structure'!$B$134,'1. Customizable Structure'!$B$143,""))</f>
        <v/>
      </c>
      <c r="AJ15" s="50" t="str">
        <f>IF($AF$6='1. Customizable Structure'!$B$135,"",IF(AJ14="","",(CEILING(AJ10*AJ13/AJ14,1))))</f>
        <v/>
      </c>
      <c r="AK15" s="50" t="str">
        <f>IF($AF$6='1. Customizable Structure'!$B$135,"",IF(AK14="","",(CEILING(AK10*AK13/AK14,1))))</f>
        <v/>
      </c>
      <c r="AL15" s="50" t="str">
        <f>IF($AF$6='1. Customizable Structure'!$B$135,"",IF(AL14="","",(CEILING(AL10*AL13/AL14,1))))</f>
        <v/>
      </c>
      <c r="AM15" s="50" t="str">
        <f>IF($AF$6='1. Customizable Structure'!$B$135,"",IF(AM14="","",(CEILING(AM10*AM13/AM14,1))))</f>
        <v/>
      </c>
      <c r="AN15" s="50" t="str">
        <f>IF($AF$6='1. Customizable Structure'!$B$135,"",IF(AN14="","",(CEILING(AN10*AN13/AN14,1))))</f>
        <v/>
      </c>
      <c r="AO15" s="50" t="str">
        <f>IF($AF$6='1. Customizable Structure'!$B$135,"",IF(AO14="","",(CEILING(AO10*AO13/AO14,1))))</f>
        <v/>
      </c>
      <c r="AP15" s="50" t="str">
        <f>IF($AF$6='1. Customizable Structure'!$B$135,"",IF(AP14="","",(CEILING(AP10*AP13/AP14,1))))</f>
        <v/>
      </c>
      <c r="AQ15" s="50" t="str">
        <f>IF($AF$6='1. Customizable Structure'!$B$135,"",IF(AQ14="","",(CEILING(AQ10*AQ13/AQ14,1))))</f>
        <v/>
      </c>
      <c r="AR15" s="50" t="str">
        <f>IF($AF$6='1. Customizable Structure'!$B$135,"",IF(AR14="","",(CEILING(AR10*AR13/AR14,1))))</f>
        <v/>
      </c>
      <c r="AS15" s="50" t="str">
        <f>IF($AF$6='1. Customizable Structure'!$B$135,"",IF(AS14="","",(CEILING(AS10*AS13/AS14,1))))</f>
        <v/>
      </c>
      <c r="AT15" s="50" t="str">
        <f>IF($AF$6='1. Customizable Structure'!$B$135,"",IF(AT14="","",(CEILING(AT10*AT13/AT14,1))))</f>
        <v/>
      </c>
      <c r="AU15" s="50" t="str">
        <f>IF($AF$6='1. Customizable Structure'!$B$135,"",IF(AU14="","",(CEILING(AU10*AU13/AU14,1))))</f>
        <v/>
      </c>
      <c r="AV15" s="509"/>
      <c r="AX15" s="523"/>
      <c r="AY15" s="526"/>
      <c r="AZ15" s="529"/>
      <c r="BA15" s="532"/>
      <c r="BB15" s="35" t="str">
        <f>IF(AY6="","",IF(AY6='1. Customizable Structure'!$B$134,'1. Customizable Structure'!$B$143,""))</f>
        <v/>
      </c>
      <c r="BC15" s="50" t="str">
        <f>IF(AY6='1. Customizable Structure'!$B$135,"",IF(BC14="","",(CEILING(BC10*BC13/BC14,1))))</f>
        <v/>
      </c>
      <c r="BD15" s="50" t="str">
        <f>IF(AZ6='1. Customizable Structure'!$B$135,"",IF(BD14="","",(CEILING(BD10*BD13/BD14,1))))</f>
        <v/>
      </c>
      <c r="BE15" s="50" t="str">
        <f>IF(BA6='1. Customizable Structure'!$B$135,"",IF(BE14="","",(CEILING(BE10*BE13/BE14,1))))</f>
        <v/>
      </c>
      <c r="BF15" s="50" t="str">
        <f>IF(BB6='1. Customizable Structure'!$B$135,"",IF(BF14="","",(CEILING(BF10*BF13/BF14,1))))</f>
        <v/>
      </c>
      <c r="BG15" s="50" t="str">
        <f>IF(BC6='1. Customizable Structure'!$B$135,"",IF(BG14="","",(CEILING(BG10*BG13/BG14,1))))</f>
        <v/>
      </c>
      <c r="BH15" s="50" t="str">
        <f>IF(BD6='1. Customizable Structure'!$B$135,"",IF(BH14="","",(CEILING(BH10*BH13/BH14,1))))</f>
        <v/>
      </c>
      <c r="BI15" s="50" t="str">
        <f>IF(BE6='1. Customizable Structure'!$B$135,"",IF(BI14="","",(CEILING(BI10*BI13/BI14,1))))</f>
        <v/>
      </c>
      <c r="BJ15" s="50" t="str">
        <f>IF(BF6='1. Customizable Structure'!$B$135,"",IF(BJ14="","",(CEILING(BJ10*BJ13/BJ14,1))))</f>
        <v/>
      </c>
      <c r="BK15" s="50" t="str">
        <f>IF(BG6='1. Customizable Structure'!$B$135,"",IF(BK14="","",(CEILING(BK10*BK13/BK14,1))))</f>
        <v/>
      </c>
      <c r="BL15" s="50" t="str">
        <f>IF(BH6='1. Customizable Structure'!$B$135,"",IF(BL14="","",(CEILING(BL10*BL13/BL14,1))))</f>
        <v/>
      </c>
      <c r="BM15" s="50" t="str">
        <f>IF(BI6='1. Customizable Structure'!$B$135,"",IF(BM14="","",(CEILING(BM10*BM13/BM14,1))))</f>
        <v/>
      </c>
      <c r="BN15" s="50" t="str">
        <f>IF(BJ6='1. Customizable Structure'!$B$135,"",IF(BN14="","",(CEILING(BN10*BN13/BN14,1))))</f>
        <v/>
      </c>
      <c r="BO15" s="509"/>
      <c r="BQ15" s="523"/>
      <c r="BR15" s="526"/>
      <c r="BS15" s="529"/>
      <c r="BT15" s="532"/>
      <c r="BU15" s="35" t="str">
        <f>IF(BR6="","",IF(BR6='1. Customizable Structure'!$B$134,'1. Customizable Structure'!$B$143,""))</f>
        <v/>
      </c>
      <c r="BV15" s="50" t="str">
        <f>IF(BR6='1. Customizable Structure'!$B$135,"",IF(BV14="","",(CEILING(BV10*BV13/BV14,1))))</f>
        <v/>
      </c>
      <c r="BW15" s="50" t="str">
        <f>IF(BS6='1. Customizable Structure'!$B$135,"",IF(BW14="","",(CEILING(BW10*BW13/BW14,1))))</f>
        <v/>
      </c>
      <c r="BX15" s="50" t="str">
        <f>IF(BT6='1. Customizable Structure'!$B$135,"",IF(BX14="","",(CEILING(BX10*BX13/BX14,1))))</f>
        <v/>
      </c>
      <c r="BY15" s="50" t="str">
        <f>IF(BU6='1. Customizable Structure'!$B$135,"",IF(BY14="","",(CEILING(BY10*BY13/BY14,1))))</f>
        <v/>
      </c>
      <c r="BZ15" s="50" t="str">
        <f>IF(BV6='1. Customizable Structure'!$B$135,"",IF(BZ14="","",(CEILING(BZ10*BZ13/BZ14,1))))</f>
        <v/>
      </c>
      <c r="CA15" s="50" t="str">
        <f>IF(BW6='1. Customizable Structure'!$B$135,"",IF(CA14="","",(CEILING(CA10*CA13/CA14,1))))</f>
        <v/>
      </c>
      <c r="CB15" s="50" t="str">
        <f>IF(BX6='1. Customizable Structure'!$B$135,"",IF(CB14="","",(CEILING(CB10*CB13/CB14,1))))</f>
        <v/>
      </c>
      <c r="CC15" s="50" t="str">
        <f>IF(BY6='1. Customizable Structure'!$B$135,"",IF(CC14="","",(CEILING(CC10*CC13/CC14,1))))</f>
        <v/>
      </c>
      <c r="CD15" s="50" t="str">
        <f>IF(BZ6='1. Customizable Structure'!$B$135,"",IF(CD14="","",(CEILING(CD10*CD13/CD14,1))))</f>
        <v/>
      </c>
      <c r="CE15" s="50" t="str">
        <f>IF(CA6='1. Customizable Structure'!$B$135,"",IF(CE14="","",(CEILING(CE10*CE13/CE14,1))))</f>
        <v/>
      </c>
      <c r="CF15" s="50" t="str">
        <f>IF(CB6='1. Customizable Structure'!$B$135,"",IF(CF14="","",(CEILING(CF10*CF13/CF14,1))))</f>
        <v/>
      </c>
      <c r="CG15" s="50" t="str">
        <f>IF(CC6='1. Customizable Structure'!$B$135,"",IF(CG14="","",(CEILING(CG10*CG13/CG14,1))))</f>
        <v/>
      </c>
      <c r="CH15" s="509"/>
      <c r="CJ15" s="523"/>
      <c r="CK15" s="526"/>
      <c r="CL15" s="529"/>
      <c r="CM15" s="532"/>
      <c r="CN15" s="35" t="str">
        <f>IF(CK6="","",IF(CK6='1. Customizable Structure'!$B$134,'1. Customizable Structure'!$B$143,""))</f>
        <v/>
      </c>
      <c r="CO15" s="50" t="str">
        <f>IF(CK6='1. Customizable Structure'!$B$135,"",IF(CO14="","",(CEILING(CO10*CO13/CO14,1))))</f>
        <v/>
      </c>
      <c r="CP15" s="50" t="str">
        <f>IF(CL6='1. Customizable Structure'!$B$135,"",IF(CP14="","",(CEILING(CP10*CP13/CP14,1))))</f>
        <v/>
      </c>
      <c r="CQ15" s="50" t="str">
        <f>IF(CM6='1. Customizable Structure'!$B$135,"",IF(CQ14="","",(CEILING(CQ10*CQ13/CQ14,1))))</f>
        <v/>
      </c>
      <c r="CR15" s="50" t="str">
        <f>IF(CN6='1. Customizable Structure'!$B$135,"",IF(CR14="","",(CEILING(CR10*CR13/CR14,1))))</f>
        <v/>
      </c>
      <c r="CS15" s="50" t="str">
        <f>IF(CO6='1. Customizable Structure'!$B$135,"",IF(CS14="","",(CEILING(CS10*CS13/CS14,1))))</f>
        <v/>
      </c>
      <c r="CT15" s="50" t="str">
        <f>IF(CP6='1. Customizable Structure'!$B$135,"",IF(CT14="","",(CEILING(CT10*CT13/CT14,1))))</f>
        <v/>
      </c>
      <c r="CU15" s="50" t="str">
        <f>IF(CQ6='1. Customizable Structure'!$B$135,"",IF(CU14="","",(CEILING(CU10*CU13/CU14,1))))</f>
        <v/>
      </c>
      <c r="CV15" s="50" t="str">
        <f>IF(CR6='1. Customizable Structure'!$B$135,"",IF(CV14="","",(CEILING(CV10*CV13/CV14,1))))</f>
        <v/>
      </c>
      <c r="CW15" s="50" t="str">
        <f>IF(CS6='1. Customizable Structure'!$B$135,"",IF(CW14="","",(CEILING(CW10*CW13/CW14,1))))</f>
        <v/>
      </c>
      <c r="CX15" s="50" t="str">
        <f>IF(CT6='1. Customizable Structure'!$B$135,"",IF(CX14="","",(CEILING(CX10*CX13/CX14,1))))</f>
        <v/>
      </c>
      <c r="CY15" s="50" t="str">
        <f>IF(CU6='1. Customizable Structure'!$B$135,"",IF(CY14="","",(CEILING(CY10*CY13/CY14,1))))</f>
        <v/>
      </c>
      <c r="CZ15" s="50" t="str">
        <f>IF(CV6='1. Customizable Structure'!$B$135,"",IF(CZ14="","",(CEILING(CZ10*CZ13/CZ14,1))))</f>
        <v/>
      </c>
      <c r="DA15" s="509"/>
      <c r="DC15" s="523"/>
      <c r="DD15" s="526"/>
      <c r="DE15" s="529"/>
      <c r="DF15" s="532"/>
      <c r="DG15" s="35" t="str">
        <f>IF(DD6="","",IF(DD6='1. Customizable Structure'!$B$134,'1. Customizable Structure'!$B$143,""))</f>
        <v/>
      </c>
      <c r="DH15" s="50" t="str">
        <f>IF(DD6='1. Customizable Structure'!$B$135,"",IF(DH14="","",(CEILING(DH10*DH13/DH14,1))))</f>
        <v/>
      </c>
      <c r="DI15" s="50" t="str">
        <f>IF(DE6='1. Customizable Structure'!$B$135,"",IF(DI14="","",(CEILING(DI10*DI13/DI14,1))))</f>
        <v/>
      </c>
      <c r="DJ15" s="50" t="str">
        <f>IF(DF6='1. Customizable Structure'!$B$135,"",IF(DJ14="","",(CEILING(DJ10*DJ13/DJ14,1))))</f>
        <v/>
      </c>
      <c r="DK15" s="50" t="str">
        <f>IF(DG6='1. Customizable Structure'!$B$135,"",IF(DK14="","",(CEILING(DK10*DK13/DK14,1))))</f>
        <v/>
      </c>
      <c r="DL15" s="50" t="str">
        <f>IF(DH6='1. Customizable Structure'!$B$135,"",IF(DL14="","",(CEILING(DL10*DL13/DL14,1))))</f>
        <v/>
      </c>
      <c r="DM15" s="50" t="str">
        <f>IF(DI6='1. Customizable Structure'!$B$135,"",IF(DM14="","",(CEILING(DM10*DM13/DM14,1))))</f>
        <v/>
      </c>
      <c r="DN15" s="50" t="str">
        <f>IF(DJ6='1. Customizable Structure'!$B$135,"",IF(DN14="","",(CEILING(DN10*DN13/DN14,1))))</f>
        <v/>
      </c>
      <c r="DO15" s="50" t="str">
        <f>IF(DK6='1. Customizable Structure'!$B$135,"",IF(DO14="","",(CEILING(DO10*DO13/DO14,1))))</f>
        <v/>
      </c>
      <c r="DP15" s="50" t="str">
        <f>IF(DL6='1. Customizable Structure'!$B$135,"",IF(DP14="","",(CEILING(DP10*DP13/DP14,1))))</f>
        <v/>
      </c>
      <c r="DQ15" s="50" t="str">
        <f>IF(DM6='1. Customizable Structure'!$B$135,"",IF(DQ14="","",(CEILING(DQ10*DQ13/DQ14,1))))</f>
        <v/>
      </c>
      <c r="DR15" s="50" t="str">
        <f>IF(DN6='1. Customizable Structure'!$B$135,"",IF(DR14="","",(CEILING(DR10*DR13/DR14,1))))</f>
        <v/>
      </c>
      <c r="DS15" s="50" t="str">
        <f>IF(DO6='1. Customizable Structure'!$B$135,"",IF(DS14="","",(CEILING(DS10*DS13/DS14,1))))</f>
        <v/>
      </c>
      <c r="DT15" s="509"/>
    </row>
    <row r="16" spans="2:124" ht="32" customHeight="1" thickBot="1">
      <c r="B16" s="553" t="s">
        <v>3</v>
      </c>
      <c r="C16" s="554"/>
      <c r="D16" s="306" t="s">
        <v>310</v>
      </c>
      <c r="E16" s="306"/>
      <c r="F16" s="306"/>
      <c r="G16" s="306"/>
      <c r="H16" s="306"/>
      <c r="I16" s="306"/>
      <c r="J16" s="306"/>
      <c r="K16" s="306"/>
      <c r="L16" s="307"/>
      <c r="M16" s="31"/>
      <c r="O16" s="34" t="str">
        <f>IF(AX37="","",AX37)</f>
        <v/>
      </c>
      <c r="P16" s="37" t="str">
        <f>IF(BC44="","",BC44)</f>
        <v/>
      </c>
      <c r="Q16" s="37" t="str">
        <f t="shared" ref="Q16:AA16" si="12">IF(BD44="","",BD44)</f>
        <v/>
      </c>
      <c r="R16" s="37" t="str">
        <f t="shared" si="12"/>
        <v/>
      </c>
      <c r="S16" s="37" t="str">
        <f t="shared" si="12"/>
        <v/>
      </c>
      <c r="T16" s="37" t="str">
        <f t="shared" si="12"/>
        <v/>
      </c>
      <c r="U16" s="37" t="str">
        <f t="shared" si="12"/>
        <v/>
      </c>
      <c r="V16" s="37" t="str">
        <f t="shared" si="12"/>
        <v/>
      </c>
      <c r="W16" s="37" t="str">
        <f t="shared" si="12"/>
        <v/>
      </c>
      <c r="X16" s="37" t="str">
        <f t="shared" si="12"/>
        <v/>
      </c>
      <c r="Y16" s="37" t="str">
        <f t="shared" si="12"/>
        <v/>
      </c>
      <c r="Z16" s="37" t="str">
        <f t="shared" si="12"/>
        <v/>
      </c>
      <c r="AA16" s="37" t="str">
        <f t="shared" si="12"/>
        <v/>
      </c>
      <c r="AB16" s="38" t="str">
        <f t="shared" si="2"/>
        <v/>
      </c>
      <c r="AE16" s="524"/>
      <c r="AF16" s="527"/>
      <c r="AG16" s="530"/>
      <c r="AH16" s="533"/>
      <c r="AI16" s="146" t="str">
        <f>IF($AF$6="","",IF($AF$6='1. Customizable Structure'!$B$134,'1. Customizable Structure'!$B$144,'1. Customizable Structure'!$G$140))</f>
        <v/>
      </c>
      <c r="AJ16" s="147" t="str">
        <f>IF($AF$6='1. Customizable Structure'!$B$134,IF(AJ15="","",AJ15*$AH$9),IF(AJ11="","",AJ11*$AH$9))</f>
        <v/>
      </c>
      <c r="AK16" s="147" t="str">
        <f>IF($AF$6='1. Customizable Structure'!$B$134,IF(AK15="","",AK15*$AH$9),IF(AK11="","",AK11*$AH$9))</f>
        <v/>
      </c>
      <c r="AL16" s="147" t="str">
        <f>IF($AF$6='1. Customizable Structure'!$B$134,IF(AL15="","",AL15*$AH$9),IF(AL11="","",AL11*$AH$9))</f>
        <v/>
      </c>
      <c r="AM16" s="147" t="str">
        <f>IF($AF$6='1. Customizable Structure'!$B$134,IF(AM15="","",AM15*$AH$9),IF(AM11="","",AM11*$AH$9))</f>
        <v/>
      </c>
      <c r="AN16" s="147" t="str">
        <f>IF($AF$6='1. Customizable Structure'!$B$134,IF(AN15="","",AN15*$AH$9),IF(AN11="","",AN11*$AH$9))</f>
        <v/>
      </c>
      <c r="AO16" s="147" t="str">
        <f>IF($AF$6='1. Customizable Structure'!$B$134,IF(AO15="","",AO15*$AH$9),IF(AO11="","",AO11*$AH$9))</f>
        <v/>
      </c>
      <c r="AP16" s="147" t="str">
        <f>IF($AF$6='1. Customizable Structure'!$B$134,IF(AP15="","",AP15*$AH$9),IF(AP11="","",AP11*$AH$9))</f>
        <v/>
      </c>
      <c r="AQ16" s="147" t="str">
        <f>IF($AF$6='1. Customizable Structure'!$B$134,IF(AQ15="","",AQ15*$AH$9),IF(AQ11="","",AQ11*$AH$9))</f>
        <v/>
      </c>
      <c r="AR16" s="147" t="str">
        <f>IF($AF$6='1. Customizable Structure'!$B$134,IF(AR15="","",AR15*$AH$9),IF(AR11="","",AR11*$AH$9))</f>
        <v/>
      </c>
      <c r="AS16" s="147" t="str">
        <f>IF($AF$6='1. Customizable Structure'!$B$134,IF(AS15="","",AS15*$AH$9),IF(AS11="","",AS11*$AH$9))</f>
        <v/>
      </c>
      <c r="AT16" s="147" t="str">
        <f>IF($AF$6='1. Customizable Structure'!$B$134,IF(AT15="","",AT15*$AH$9),IF(AT11="","",AT11*$AH$9))</f>
        <v/>
      </c>
      <c r="AU16" s="147" t="str">
        <f>IF($AF$6='1. Customizable Structure'!$B$134,IF(AU15="","",AU15*$AH$9),IF(AU11="","",AU11*$AH$9))</f>
        <v/>
      </c>
      <c r="AV16" s="540"/>
      <c r="AX16" s="524"/>
      <c r="AY16" s="527"/>
      <c r="AZ16" s="530"/>
      <c r="BA16" s="533"/>
      <c r="BB16" s="71" t="str">
        <f>IF(AY6="","",IF(AY6='1. Customizable Structure'!$B$134,'1. Customizable Structure'!$B$144,'1. Customizable Structure'!$G$140))</f>
        <v/>
      </c>
      <c r="BC16" s="72" t="str">
        <f>IF(AY6='1. Customizable Structure'!$B$134,IF(BC15="","",BC15*BA9),IF(BC11="","",BC11*BA9))</f>
        <v/>
      </c>
      <c r="BD16" s="72" t="str">
        <f>IF(AY6='1. Customizable Structure'!$B$134,IF(BD15="","",BD15*BA9),IF(BD11="","",BD11*BA9))</f>
        <v/>
      </c>
      <c r="BE16" s="72" t="str">
        <f>IF(AY6='1. Customizable Structure'!$B$134,IF(BE15="","",BE15*BA9),IF(BE11="","",BE11*BA9))</f>
        <v/>
      </c>
      <c r="BF16" s="72" t="str">
        <f>IF(AY6='1. Customizable Structure'!$B$134,IF(BF15="","",BF15*BA9),IF(BF11="","",BF11*BA9))</f>
        <v/>
      </c>
      <c r="BG16" s="72" t="str">
        <f>IF(AY6='1. Customizable Structure'!$B$134,IF(BG15="","",BG15*BA9),IF(BG11="","",BG11*BA9))</f>
        <v/>
      </c>
      <c r="BH16" s="72" t="str">
        <f>IF(AY6='1. Customizable Structure'!$B$134,IF(BH15="","",BH15*BA9),IF(BH11="","",BH11*BA9))</f>
        <v/>
      </c>
      <c r="BI16" s="72" t="str">
        <f>IF(AY6='1. Customizable Structure'!$B$134,IF(BI15="","",BI15*BA9),IF(BI11="","",BI11*BA9))</f>
        <v/>
      </c>
      <c r="BJ16" s="72" t="str">
        <f>IF(AY6='1. Customizable Structure'!$B$134,IF(BJ15="","",BJ15*BA9),IF(BJ11="","",BJ11*BA9))</f>
        <v/>
      </c>
      <c r="BK16" s="72" t="str">
        <f>IF(AY6='1. Customizable Structure'!$B$134,IF(BK15="","",BK15*BA9),IF(BK11="","",BK11*BA9))</f>
        <v/>
      </c>
      <c r="BL16" s="72" t="str">
        <f>IF(AY6='1. Customizable Structure'!$B$134,IF(BL15="","",BL15*BA9),IF(BL11="","",BL11*BA9))</f>
        <v/>
      </c>
      <c r="BM16" s="72" t="str">
        <f>IF(AY6='1. Customizable Structure'!$B$134,IF(BM15="","",BM15*BA9),IF(BM11="","",BM11*BA9))</f>
        <v/>
      </c>
      <c r="BN16" s="72" t="str">
        <f>IF(AY6='1. Customizable Structure'!$B$134,IF(BN15="","",BN15*BA9),IF(BN11="","",BN11*BA9))</f>
        <v/>
      </c>
      <c r="BO16" s="510"/>
      <c r="BQ16" s="524"/>
      <c r="BR16" s="527"/>
      <c r="BS16" s="530"/>
      <c r="BT16" s="533"/>
      <c r="BU16" s="71" t="str">
        <f>IF(BR6="","",IF(BR6='1. Customizable Structure'!$B$134,'1. Customizable Structure'!$B$144,'1. Customizable Structure'!$G$140))</f>
        <v/>
      </c>
      <c r="BV16" s="72" t="str">
        <f>IF(BR6='1. Customizable Structure'!$B$134,IF(BV15="","",BV15*BT9),IF(BV11="","",BV11*BT9))</f>
        <v/>
      </c>
      <c r="BW16" s="72" t="str">
        <f>IF(BR6='1. Customizable Structure'!$B$134,IF(BW15="","",BW15*BT9),IF(BW11="","",BW11*BT9))</f>
        <v/>
      </c>
      <c r="BX16" s="72" t="str">
        <f>IF(BR6='1. Customizable Structure'!$B$134,IF(BX15="","",BX15*BT9),IF(BX11="","",BX11*BT9))</f>
        <v/>
      </c>
      <c r="BY16" s="72" t="str">
        <f>IF(BR6='1. Customizable Structure'!$B$134,IF(BY15="","",BY15*BT9),IF(BY11="","",BY11*BT9))</f>
        <v/>
      </c>
      <c r="BZ16" s="72" t="str">
        <f>IF(BR6='1. Customizable Structure'!$B$134,IF(BZ15="","",BZ15*BT9),IF(BZ11="","",BZ11*BT9))</f>
        <v/>
      </c>
      <c r="CA16" s="72" t="str">
        <f>IF(BR6='1. Customizable Structure'!$B$134,IF(CA15="","",CA15*BT9),IF(CA11="","",CA11*BT9))</f>
        <v/>
      </c>
      <c r="CB16" s="72" t="str">
        <f>IF(BR6='1. Customizable Structure'!$B$134,IF(CB15="","",CB15*BT9),IF(CB11="","",CB11*BT9))</f>
        <v/>
      </c>
      <c r="CC16" s="72" t="str">
        <f>IF(BR6='1. Customizable Structure'!$B$134,IF(CC15="","",CC15*BT9),IF(CC11="","",CC11*BT9))</f>
        <v/>
      </c>
      <c r="CD16" s="72" t="str">
        <f>IF(BR6='1. Customizable Structure'!$B$134,IF(CD15="","",CD15*BT9),IF(CD11="","",CD11*BT9))</f>
        <v/>
      </c>
      <c r="CE16" s="72" t="str">
        <f>IF(BR6='1. Customizable Structure'!$B$134,IF(CE15="","",CE15*BT9),IF(CE11="","",CE11*BT9))</f>
        <v/>
      </c>
      <c r="CF16" s="72" t="str">
        <f>IF(BR6='1. Customizable Structure'!$B$134,IF(CF15="","",CF15*BT9),IF(CF11="","",CF11*BT9))</f>
        <v/>
      </c>
      <c r="CG16" s="72" t="str">
        <f>IF(BR6='1. Customizable Structure'!$B$134,IF(CG15="","",CG15*BT9),IF(CG11="","",CG11*BT9))</f>
        <v/>
      </c>
      <c r="CH16" s="510"/>
      <c r="CJ16" s="524"/>
      <c r="CK16" s="527"/>
      <c r="CL16" s="530"/>
      <c r="CM16" s="533"/>
      <c r="CN16" s="71" t="str">
        <f>IF(CK6="","",IF(CK6='1. Customizable Structure'!$B$134,'1. Customizable Structure'!$B$144,'1. Customizable Structure'!$G$140))</f>
        <v/>
      </c>
      <c r="CO16" s="72" t="str">
        <f>IF(CK6='1. Customizable Structure'!$B$134,IF(CO15="","",CO15*CM9),IF(CO11="","",CO11*CM9))</f>
        <v/>
      </c>
      <c r="CP16" s="72" t="str">
        <f>IF(CK6='1. Customizable Structure'!$B$134,IF(CP15="","",CP15*CM9),IF(CP11="","",CP11*CM9))</f>
        <v/>
      </c>
      <c r="CQ16" s="72" t="str">
        <f>IF(CK6='1. Customizable Structure'!$B$134,IF(CQ15="","",CQ15*CM9),IF(CQ11="","",CQ11*CM9))</f>
        <v/>
      </c>
      <c r="CR16" s="72" t="str">
        <f>IF(CK6='1. Customizable Structure'!$B$134,IF(CR15="","",CR15*CM9),IF(CR11="","",CR11*CM9))</f>
        <v/>
      </c>
      <c r="CS16" s="72" t="str">
        <f>IF(CK6='1. Customizable Structure'!$B$134,IF(CS15="","",CS15*CM9),IF(CS11="","",CS11*CM9))</f>
        <v/>
      </c>
      <c r="CT16" s="72" t="str">
        <f>IF(CK6='1. Customizable Structure'!$B$134,IF(CT15="","",CT15*CM9),IF(CT11="","",CT11*CM9))</f>
        <v/>
      </c>
      <c r="CU16" s="72" t="str">
        <f>IF(CK6='1. Customizable Structure'!$B$134,IF(CU15="","",CU15*CM9),IF(CU11="","",CU11*CM9))</f>
        <v/>
      </c>
      <c r="CV16" s="72" t="str">
        <f>IF(CK6='1. Customizable Structure'!$B$134,IF(CV15="","",CV15*CM9),IF(CV11="","",CV11*CM9))</f>
        <v/>
      </c>
      <c r="CW16" s="72" t="str">
        <f>IF(CK6='1. Customizable Structure'!$B$134,IF(CW15="","",CW15*CM9),IF(CW11="","",CW11*CM9))</f>
        <v/>
      </c>
      <c r="CX16" s="72" t="str">
        <f>IF(CK6='1. Customizable Structure'!$B$134,IF(CX15="","",CX15*CM9),IF(CX11="","",CX11*CM9))</f>
        <v/>
      </c>
      <c r="CY16" s="72" t="str">
        <f>IF(CK6='1. Customizable Structure'!$B$134,IF(CY15="","",CY15*CM9),IF(CY11="","",CY11*CM9))</f>
        <v/>
      </c>
      <c r="CZ16" s="72" t="str">
        <f>IF(CK6='1. Customizable Structure'!$B$134,IF(CZ15="","",CZ15*CM9),IF(CZ11="","",CZ11*CM9))</f>
        <v/>
      </c>
      <c r="DA16" s="510"/>
      <c r="DC16" s="524"/>
      <c r="DD16" s="527"/>
      <c r="DE16" s="530"/>
      <c r="DF16" s="533"/>
      <c r="DG16" s="71" t="str">
        <f>IF(DD6="","",IF(DD6='1. Customizable Structure'!$B$134,'1. Customizable Structure'!$B$144,'1. Customizable Structure'!$G$140))</f>
        <v/>
      </c>
      <c r="DH16" s="72" t="str">
        <f>IF(DD6='1. Customizable Structure'!$B$134,IF(DH15="","",DH15*DF9),IF(DH11="","",DH11*DF9))</f>
        <v/>
      </c>
      <c r="DI16" s="72" t="str">
        <f>IF(DD6='1. Customizable Structure'!$B$134,IF(DI15="","",DI15*DF9),IF(DI11="","",DI11*DF9))</f>
        <v/>
      </c>
      <c r="DJ16" s="72" t="str">
        <f>IF(DD6='1. Customizable Structure'!$B$134,IF(DJ15="","",DJ15*DF9),IF(DJ11="","",DJ11*DF9))</f>
        <v/>
      </c>
      <c r="DK16" s="72" t="str">
        <f>IF(DD6='1. Customizable Structure'!$B$134,IF(DK15="","",DK15*DF9),IF(DK11="","",DK11*DF9))</f>
        <v/>
      </c>
      <c r="DL16" s="72" t="str">
        <f>IF(DD6='1. Customizable Structure'!$B$134,IF(DL15="","",DL15*DF9),IF(DL11="","",DL11*DF9))</f>
        <v/>
      </c>
      <c r="DM16" s="72" t="str">
        <f>IF(DD6='1. Customizable Structure'!$B$134,IF(DM15="","",DM15*DF9),IF(DM11="","",DM11*DF9))</f>
        <v/>
      </c>
      <c r="DN16" s="72" t="str">
        <f>IF(DD6='1. Customizable Structure'!$B$134,IF(DN15="","",DN15*DF9),IF(DN11="","",DN11*DF9))</f>
        <v/>
      </c>
      <c r="DO16" s="72" t="str">
        <f>IF(DD6='1. Customizable Structure'!$B$134,IF(DO15="","",DO15*DF9),IF(DO11="","",DO11*DF9))</f>
        <v/>
      </c>
      <c r="DP16" s="72" t="str">
        <f>IF(DD6='1. Customizable Structure'!$B$134,IF(DP15="","",DP15*DF9),IF(DP11="","",DP11*DF9))</f>
        <v/>
      </c>
      <c r="DQ16" s="72" t="str">
        <f>IF(DD6='1. Customizable Structure'!$B$134,IF(DQ15="","",DQ15*DF9),IF(DQ11="","",DQ11*DF9))</f>
        <v/>
      </c>
      <c r="DR16" s="72" t="str">
        <f>IF(DD6='1. Customizable Structure'!$B$134,IF(DR15="","",DR15*DF9),IF(DR11="","",DR11*DF9))</f>
        <v/>
      </c>
      <c r="DS16" s="72" t="str">
        <f>IF(DD6='1. Customizable Structure'!$B$134,IF(DS15="","",DS15*DF9),IF(DS11="","",DS11*DF9))</f>
        <v/>
      </c>
      <c r="DT16" s="510"/>
    </row>
    <row r="17" spans="2:124" ht="32" customHeight="1" thickBot="1">
      <c r="B17" s="499"/>
      <c r="C17" s="500"/>
      <c r="D17" s="308"/>
      <c r="E17" s="308"/>
      <c r="F17" s="308"/>
      <c r="G17" s="308"/>
      <c r="H17" s="308"/>
      <c r="I17" s="308"/>
      <c r="J17" s="308"/>
      <c r="K17" s="308"/>
      <c r="L17" s="309"/>
      <c r="M17" s="31"/>
      <c r="O17" s="34" t="str">
        <f>IF(AX51="","",AX51)</f>
        <v/>
      </c>
      <c r="P17" s="37" t="str">
        <f>IF(BC58="","",BC58)</f>
        <v/>
      </c>
      <c r="Q17" s="37" t="str">
        <f t="shared" ref="Q17:AA17" si="13">IF(BD58="","",BD58)</f>
        <v/>
      </c>
      <c r="R17" s="37" t="str">
        <f t="shared" si="13"/>
        <v/>
      </c>
      <c r="S17" s="37" t="str">
        <f t="shared" si="13"/>
        <v/>
      </c>
      <c r="T17" s="37" t="str">
        <f t="shared" si="13"/>
        <v/>
      </c>
      <c r="U17" s="37" t="str">
        <f t="shared" si="13"/>
        <v/>
      </c>
      <c r="V17" s="37" t="str">
        <f t="shared" si="13"/>
        <v/>
      </c>
      <c r="W17" s="37" t="str">
        <f t="shared" si="13"/>
        <v/>
      </c>
      <c r="X17" s="37" t="str">
        <f t="shared" si="13"/>
        <v/>
      </c>
      <c r="Y17" s="37" t="str">
        <f t="shared" si="13"/>
        <v/>
      </c>
      <c r="Z17" s="37" t="str">
        <f t="shared" si="13"/>
        <v/>
      </c>
      <c r="AA17" s="37" t="str">
        <f t="shared" si="13"/>
        <v/>
      </c>
      <c r="AB17" s="38" t="str">
        <f t="shared" si="2"/>
        <v/>
      </c>
      <c r="AE17" s="559" t="s">
        <v>64</v>
      </c>
      <c r="AF17" s="560"/>
      <c r="AG17" s="560"/>
      <c r="AH17" s="560"/>
      <c r="AI17" s="560"/>
      <c r="AJ17" s="560"/>
      <c r="AK17" s="560"/>
      <c r="AL17" s="560"/>
      <c r="AM17" s="560"/>
      <c r="AN17" s="560"/>
      <c r="AO17" s="560"/>
      <c r="AP17" s="560"/>
      <c r="AQ17" s="560"/>
      <c r="AR17" s="560"/>
      <c r="AS17" s="560"/>
      <c r="AT17" s="560"/>
      <c r="AU17" s="561"/>
      <c r="AV17" s="192" t="str">
        <f>IF(AJ16="","",SUM(AJ16,AK16,AL16,AM16,AN16,AO16,AP16,AQ16,AR16,AS16,AT16,AU16))</f>
        <v/>
      </c>
      <c r="AX17" s="505" t="s">
        <v>64</v>
      </c>
      <c r="AY17" s="506"/>
      <c r="AZ17" s="506"/>
      <c r="BA17" s="506"/>
      <c r="BB17" s="506"/>
      <c r="BC17" s="506"/>
      <c r="BD17" s="506"/>
      <c r="BE17" s="506"/>
      <c r="BF17" s="506"/>
      <c r="BG17" s="506"/>
      <c r="BH17" s="506"/>
      <c r="BI17" s="506"/>
      <c r="BJ17" s="506"/>
      <c r="BK17" s="506"/>
      <c r="BL17" s="506"/>
      <c r="BM17" s="506"/>
      <c r="BN17" s="506"/>
      <c r="BO17" s="192" t="str">
        <f>IF(BC16="","",SUM(BC16,BD16,BE16,BF16,BG16,BH16,BI16,BJ16,BK16,BL16,BM16,BN16))</f>
        <v/>
      </c>
      <c r="BQ17" s="505" t="s">
        <v>64</v>
      </c>
      <c r="BR17" s="506"/>
      <c r="BS17" s="506"/>
      <c r="BT17" s="506"/>
      <c r="BU17" s="506"/>
      <c r="BV17" s="506"/>
      <c r="BW17" s="506"/>
      <c r="BX17" s="506"/>
      <c r="BY17" s="506"/>
      <c r="BZ17" s="506"/>
      <c r="CA17" s="506"/>
      <c r="CB17" s="506"/>
      <c r="CC17" s="506"/>
      <c r="CD17" s="506"/>
      <c r="CE17" s="506"/>
      <c r="CF17" s="506"/>
      <c r="CG17" s="506"/>
      <c r="CH17" s="192" t="str">
        <f>IF(BV16="","",SUM(BV16,BW16,BX16,BY16,BZ16,CA16,CB16,CC16,CD16,CE16,CF16,CG16))</f>
        <v/>
      </c>
      <c r="CJ17" s="505" t="s">
        <v>64</v>
      </c>
      <c r="CK17" s="506"/>
      <c r="CL17" s="506"/>
      <c r="CM17" s="506"/>
      <c r="CN17" s="506"/>
      <c r="CO17" s="506"/>
      <c r="CP17" s="506"/>
      <c r="CQ17" s="506"/>
      <c r="CR17" s="506"/>
      <c r="CS17" s="506"/>
      <c r="CT17" s="506"/>
      <c r="CU17" s="506"/>
      <c r="CV17" s="506"/>
      <c r="CW17" s="506"/>
      <c r="CX17" s="506"/>
      <c r="CY17" s="506"/>
      <c r="CZ17" s="506"/>
      <c r="DA17" s="192" t="str">
        <f>IF(CO16="","",SUM(CO16,CP16,CQ16,CR16,CS16,CT16,CU16,CV16,CW16,CX16,CY16,CZ16))</f>
        <v/>
      </c>
      <c r="DC17" s="505" t="s">
        <v>64</v>
      </c>
      <c r="DD17" s="506"/>
      <c r="DE17" s="506"/>
      <c r="DF17" s="506"/>
      <c r="DG17" s="506"/>
      <c r="DH17" s="506"/>
      <c r="DI17" s="506"/>
      <c r="DJ17" s="506"/>
      <c r="DK17" s="506"/>
      <c r="DL17" s="506"/>
      <c r="DM17" s="506"/>
      <c r="DN17" s="506"/>
      <c r="DO17" s="506"/>
      <c r="DP17" s="506"/>
      <c r="DQ17" s="506"/>
      <c r="DR17" s="506"/>
      <c r="DS17" s="506"/>
      <c r="DT17" s="192" t="str">
        <f>IF(DH16="","",SUM(DH16,DI16,DJ16,DK16,DL16,DM16,DN16,DO16,DP16,DQ16,DR16,DS16))</f>
        <v/>
      </c>
    </row>
    <row r="18" spans="2:124" ht="32" customHeight="1" thickBot="1">
      <c r="B18" s="497" t="s">
        <v>4</v>
      </c>
      <c r="C18" s="498"/>
      <c r="D18" s="551" t="s">
        <v>311</v>
      </c>
      <c r="E18" s="551"/>
      <c r="F18" s="551"/>
      <c r="G18" s="551"/>
      <c r="H18" s="551"/>
      <c r="I18" s="551"/>
      <c r="J18" s="551"/>
      <c r="K18" s="551"/>
      <c r="L18" s="393"/>
      <c r="M18" s="31"/>
      <c r="O18" s="34" t="str">
        <f>IF(BQ9="","",BQ9)</f>
        <v/>
      </c>
      <c r="P18" s="37" t="str">
        <f>IF(BV16="","",BV16)</f>
        <v/>
      </c>
      <c r="Q18" s="37" t="str">
        <f t="shared" ref="Q18:AA18" si="14">IF(BW16="","",BW16)</f>
        <v/>
      </c>
      <c r="R18" s="37" t="str">
        <f t="shared" si="14"/>
        <v/>
      </c>
      <c r="S18" s="37" t="str">
        <f t="shared" si="14"/>
        <v/>
      </c>
      <c r="T18" s="37" t="str">
        <f t="shared" si="14"/>
        <v/>
      </c>
      <c r="U18" s="37" t="str">
        <f t="shared" si="14"/>
        <v/>
      </c>
      <c r="V18" s="37" t="str">
        <f t="shared" si="14"/>
        <v/>
      </c>
      <c r="W18" s="37" t="str">
        <f t="shared" si="14"/>
        <v/>
      </c>
      <c r="X18" s="37" t="str">
        <f t="shared" si="14"/>
        <v/>
      </c>
      <c r="Y18" s="37" t="str">
        <f t="shared" si="14"/>
        <v/>
      </c>
      <c r="Z18" s="37" t="str">
        <f t="shared" si="14"/>
        <v/>
      </c>
      <c r="AA18" s="37" t="str">
        <f t="shared" si="14"/>
        <v/>
      </c>
      <c r="AB18" s="38" t="str">
        <f t="shared" si="2"/>
        <v/>
      </c>
      <c r="AX18" s="10"/>
      <c r="AY18" s="10"/>
      <c r="BQ18" s="10"/>
      <c r="BR18" s="10"/>
      <c r="CJ18" s="10"/>
      <c r="CK18" s="10"/>
      <c r="DC18" s="10"/>
      <c r="DD18" s="10"/>
    </row>
    <row r="19" spans="2:124" ht="32" customHeight="1">
      <c r="B19" s="541"/>
      <c r="C19" s="542"/>
      <c r="D19" s="308"/>
      <c r="E19" s="308"/>
      <c r="F19" s="308"/>
      <c r="G19" s="308"/>
      <c r="H19" s="308"/>
      <c r="I19" s="308"/>
      <c r="J19" s="308"/>
      <c r="K19" s="308"/>
      <c r="L19" s="309"/>
      <c r="M19" s="31"/>
      <c r="O19" s="34" t="str">
        <f>IF(BQ23="","",BQ23)</f>
        <v/>
      </c>
      <c r="P19" s="37" t="str">
        <f>IF(BV30="","",BV30)</f>
        <v/>
      </c>
      <c r="Q19" s="37" t="str">
        <f t="shared" ref="Q19:AA19" si="15">IF(BW30="","",BW30)</f>
        <v/>
      </c>
      <c r="R19" s="37" t="str">
        <f t="shared" si="15"/>
        <v/>
      </c>
      <c r="S19" s="37" t="str">
        <f t="shared" si="15"/>
        <v/>
      </c>
      <c r="T19" s="37" t="str">
        <f t="shared" si="15"/>
        <v/>
      </c>
      <c r="U19" s="37" t="str">
        <f t="shared" si="15"/>
        <v/>
      </c>
      <c r="V19" s="37" t="str">
        <f t="shared" si="15"/>
        <v/>
      </c>
      <c r="W19" s="37" t="str">
        <f t="shared" si="15"/>
        <v/>
      </c>
      <c r="X19" s="37" t="str">
        <f t="shared" si="15"/>
        <v/>
      </c>
      <c r="Y19" s="37" t="str">
        <f t="shared" si="15"/>
        <v/>
      </c>
      <c r="Z19" s="37" t="str">
        <f t="shared" si="15"/>
        <v/>
      </c>
      <c r="AA19" s="37" t="str">
        <f t="shared" si="15"/>
        <v/>
      </c>
      <c r="AB19" s="38" t="str">
        <f t="shared" si="2"/>
        <v/>
      </c>
      <c r="AE19" s="511" t="s">
        <v>283</v>
      </c>
      <c r="AF19" s="512"/>
      <c r="AG19" s="512"/>
      <c r="AH19" s="512"/>
      <c r="AI19" s="512"/>
      <c r="AJ19" s="512"/>
      <c r="AK19" s="512"/>
      <c r="AL19" s="512"/>
      <c r="AM19" s="512"/>
      <c r="AN19" s="512"/>
      <c r="AO19" s="512"/>
      <c r="AP19" s="512"/>
      <c r="AQ19" s="512"/>
      <c r="AR19" s="512"/>
      <c r="AS19" s="512"/>
      <c r="AT19" s="512"/>
      <c r="AU19" s="512"/>
      <c r="AV19" s="513"/>
      <c r="AX19" s="511" t="s">
        <v>284</v>
      </c>
      <c r="AY19" s="512"/>
      <c r="AZ19" s="512"/>
      <c r="BA19" s="512"/>
      <c r="BB19" s="512"/>
      <c r="BC19" s="512"/>
      <c r="BD19" s="512"/>
      <c r="BE19" s="512"/>
      <c r="BF19" s="512"/>
      <c r="BG19" s="512"/>
      <c r="BH19" s="512"/>
      <c r="BI19" s="512"/>
      <c r="BJ19" s="512"/>
      <c r="BK19" s="512"/>
      <c r="BL19" s="512"/>
      <c r="BM19" s="512"/>
      <c r="BN19" s="512"/>
      <c r="BO19" s="513"/>
      <c r="BQ19" s="511" t="s">
        <v>284</v>
      </c>
      <c r="BR19" s="512"/>
      <c r="BS19" s="512"/>
      <c r="BT19" s="512"/>
      <c r="BU19" s="512"/>
      <c r="BV19" s="512"/>
      <c r="BW19" s="512"/>
      <c r="BX19" s="512"/>
      <c r="BY19" s="512"/>
      <c r="BZ19" s="512"/>
      <c r="CA19" s="512"/>
      <c r="CB19" s="512"/>
      <c r="CC19" s="512"/>
      <c r="CD19" s="512"/>
      <c r="CE19" s="512"/>
      <c r="CF19" s="512"/>
      <c r="CG19" s="512"/>
      <c r="CH19" s="513"/>
      <c r="CJ19" s="511" t="s">
        <v>284</v>
      </c>
      <c r="CK19" s="512"/>
      <c r="CL19" s="512"/>
      <c r="CM19" s="512"/>
      <c r="CN19" s="512"/>
      <c r="CO19" s="512"/>
      <c r="CP19" s="512"/>
      <c r="CQ19" s="512"/>
      <c r="CR19" s="512"/>
      <c r="CS19" s="512"/>
      <c r="CT19" s="512"/>
      <c r="CU19" s="512"/>
      <c r="CV19" s="512"/>
      <c r="CW19" s="512"/>
      <c r="CX19" s="512"/>
      <c r="CY19" s="512"/>
      <c r="CZ19" s="512"/>
      <c r="DA19" s="513"/>
      <c r="DC19" s="511" t="s">
        <v>284</v>
      </c>
      <c r="DD19" s="512"/>
      <c r="DE19" s="512"/>
      <c r="DF19" s="512"/>
      <c r="DG19" s="512"/>
      <c r="DH19" s="512"/>
      <c r="DI19" s="512"/>
      <c r="DJ19" s="512"/>
      <c r="DK19" s="512"/>
      <c r="DL19" s="512"/>
      <c r="DM19" s="512"/>
      <c r="DN19" s="512"/>
      <c r="DO19" s="512"/>
      <c r="DP19" s="512"/>
      <c r="DQ19" s="512"/>
      <c r="DR19" s="512"/>
      <c r="DS19" s="512"/>
      <c r="DT19" s="513"/>
    </row>
    <row r="20" spans="2:124" ht="32" customHeight="1">
      <c r="B20" s="497" t="s">
        <v>5</v>
      </c>
      <c r="C20" s="498"/>
      <c r="D20" s="306" t="s">
        <v>312</v>
      </c>
      <c r="E20" s="306"/>
      <c r="F20" s="306"/>
      <c r="G20" s="306"/>
      <c r="H20" s="306"/>
      <c r="I20" s="306"/>
      <c r="J20" s="306"/>
      <c r="K20" s="306"/>
      <c r="L20" s="307"/>
      <c r="M20" s="31"/>
      <c r="O20" s="34" t="str">
        <f>IF(BQ37="","",BQ37)</f>
        <v/>
      </c>
      <c r="P20" s="37" t="str">
        <f>IF(BV44="","",BV44)</f>
        <v/>
      </c>
      <c r="Q20" s="37" t="str">
        <f t="shared" ref="Q20:AA20" si="16">IF(BW44="","",BW44)</f>
        <v/>
      </c>
      <c r="R20" s="37" t="str">
        <f t="shared" si="16"/>
        <v/>
      </c>
      <c r="S20" s="37" t="str">
        <f t="shared" si="16"/>
        <v/>
      </c>
      <c r="T20" s="37" t="str">
        <f t="shared" si="16"/>
        <v/>
      </c>
      <c r="U20" s="37" t="str">
        <f t="shared" si="16"/>
        <v/>
      </c>
      <c r="V20" s="37" t="str">
        <f t="shared" si="16"/>
        <v/>
      </c>
      <c r="W20" s="37" t="str">
        <f t="shared" si="16"/>
        <v/>
      </c>
      <c r="X20" s="37" t="str">
        <f t="shared" si="16"/>
        <v/>
      </c>
      <c r="Y20" s="37" t="str">
        <f t="shared" si="16"/>
        <v/>
      </c>
      <c r="Z20" s="37" t="str">
        <f t="shared" si="16"/>
        <v/>
      </c>
      <c r="AA20" s="37" t="str">
        <f t="shared" si="16"/>
        <v/>
      </c>
      <c r="AB20" s="38" t="str">
        <f t="shared" si="2"/>
        <v/>
      </c>
      <c r="AE20" s="143" t="s">
        <v>59</v>
      </c>
      <c r="AF20" s="514"/>
      <c r="AG20" s="515"/>
      <c r="AH20" s="515"/>
      <c r="AI20" s="144"/>
      <c r="AJ20" s="144"/>
      <c r="AK20" s="144"/>
      <c r="AL20" s="144"/>
      <c r="AM20" s="144"/>
      <c r="AN20" s="144"/>
      <c r="AO20" s="144"/>
      <c r="AP20" s="144"/>
      <c r="AQ20" s="144"/>
      <c r="AR20" s="144"/>
      <c r="AS20" s="144"/>
      <c r="AT20" s="144"/>
      <c r="AU20" s="144"/>
      <c r="AV20" s="145"/>
      <c r="AX20" s="148" t="s">
        <v>59</v>
      </c>
      <c r="AY20" s="514"/>
      <c r="AZ20" s="515"/>
      <c r="BA20" s="515"/>
      <c r="BB20" s="144"/>
      <c r="BC20" s="144"/>
      <c r="BD20" s="144"/>
      <c r="BE20" s="144"/>
      <c r="BF20" s="144"/>
      <c r="BG20" s="144"/>
      <c r="BH20" s="144"/>
      <c r="BI20" s="144"/>
      <c r="BJ20" s="144"/>
      <c r="BK20" s="144"/>
      <c r="BL20" s="144"/>
      <c r="BM20" s="144"/>
      <c r="BN20" s="144"/>
      <c r="BO20" s="145"/>
      <c r="BQ20" s="148" t="s">
        <v>59</v>
      </c>
      <c r="BR20" s="514"/>
      <c r="BS20" s="515"/>
      <c r="BT20" s="515"/>
      <c r="BU20" s="144"/>
      <c r="BV20" s="144"/>
      <c r="BW20" s="144"/>
      <c r="BX20" s="144"/>
      <c r="BY20" s="144"/>
      <c r="BZ20" s="144"/>
      <c r="CA20" s="144"/>
      <c r="CB20" s="144"/>
      <c r="CC20" s="144"/>
      <c r="CD20" s="144"/>
      <c r="CE20" s="144"/>
      <c r="CF20" s="144"/>
      <c r="CG20" s="144"/>
      <c r="CH20" s="145"/>
      <c r="CJ20" s="148" t="s">
        <v>59</v>
      </c>
      <c r="CK20" s="514"/>
      <c r="CL20" s="515"/>
      <c r="CM20" s="515"/>
      <c r="CN20" s="144"/>
      <c r="CO20" s="144"/>
      <c r="CP20" s="144"/>
      <c r="CQ20" s="144"/>
      <c r="CR20" s="144"/>
      <c r="CS20" s="144"/>
      <c r="CT20" s="144"/>
      <c r="CU20" s="144"/>
      <c r="CV20" s="144"/>
      <c r="CW20" s="144"/>
      <c r="CX20" s="144"/>
      <c r="CY20" s="144"/>
      <c r="CZ20" s="144"/>
      <c r="DA20" s="145"/>
      <c r="DC20" s="148" t="s">
        <v>59</v>
      </c>
      <c r="DD20" s="514"/>
      <c r="DE20" s="515"/>
      <c r="DF20" s="515"/>
      <c r="DG20" s="144"/>
      <c r="DH20" s="144"/>
      <c r="DI20" s="144"/>
      <c r="DJ20" s="144"/>
      <c r="DK20" s="144"/>
      <c r="DL20" s="144"/>
      <c r="DM20" s="144"/>
      <c r="DN20" s="144"/>
      <c r="DO20" s="144"/>
      <c r="DP20" s="144"/>
      <c r="DQ20" s="144"/>
      <c r="DR20" s="144"/>
      <c r="DS20" s="144"/>
      <c r="DT20" s="145"/>
    </row>
    <row r="21" spans="2:124" ht="32" customHeight="1">
      <c r="B21" s="541"/>
      <c r="C21" s="542"/>
      <c r="D21" s="308"/>
      <c r="E21" s="308"/>
      <c r="F21" s="308"/>
      <c r="G21" s="308"/>
      <c r="H21" s="308"/>
      <c r="I21" s="308"/>
      <c r="J21" s="308"/>
      <c r="K21" s="308"/>
      <c r="L21" s="309"/>
      <c r="M21" s="31"/>
      <c r="O21" s="34" t="str">
        <f>IF(BQ51="","",BQ51)</f>
        <v/>
      </c>
      <c r="P21" s="37" t="str">
        <f>IF(BV58="","",BV58)</f>
        <v/>
      </c>
      <c r="Q21" s="37" t="str">
        <f t="shared" ref="Q21:AA21" si="17">IF(BW58="","",BW58)</f>
        <v/>
      </c>
      <c r="R21" s="37" t="str">
        <f t="shared" si="17"/>
        <v/>
      </c>
      <c r="S21" s="37" t="str">
        <f t="shared" si="17"/>
        <v/>
      </c>
      <c r="T21" s="37" t="str">
        <f t="shared" si="17"/>
        <v/>
      </c>
      <c r="U21" s="37" t="str">
        <f t="shared" si="17"/>
        <v/>
      </c>
      <c r="V21" s="37" t="str">
        <f t="shared" si="17"/>
        <v/>
      </c>
      <c r="W21" s="37" t="str">
        <f t="shared" si="17"/>
        <v/>
      </c>
      <c r="X21" s="37" t="str">
        <f t="shared" si="17"/>
        <v/>
      </c>
      <c r="Y21" s="37" t="str">
        <f t="shared" si="17"/>
        <v/>
      </c>
      <c r="Z21" s="37" t="str">
        <f t="shared" si="17"/>
        <v/>
      </c>
      <c r="AA21" s="37" t="str">
        <f t="shared" si="17"/>
        <v/>
      </c>
      <c r="AB21" s="38" t="str">
        <f t="shared" si="2"/>
        <v/>
      </c>
      <c r="AE21" s="536" t="s">
        <v>10</v>
      </c>
      <c r="AF21" s="507" t="s">
        <v>285</v>
      </c>
      <c r="AG21" s="507" t="s">
        <v>286</v>
      </c>
      <c r="AH21" s="507" t="s">
        <v>287</v>
      </c>
      <c r="AI21" s="507" t="s">
        <v>58</v>
      </c>
      <c r="AJ21" s="507" t="str">
        <f>IF($P$9="","",$P$9)</f>
        <v/>
      </c>
      <c r="AK21" s="507" t="str">
        <f>$Q$9</f>
        <v/>
      </c>
      <c r="AL21" s="507" t="str">
        <f>$R$9</f>
        <v/>
      </c>
      <c r="AM21" s="507" t="str">
        <f>$S$9</f>
        <v/>
      </c>
      <c r="AN21" s="507" t="str">
        <f>$T$9</f>
        <v/>
      </c>
      <c r="AO21" s="507" t="str">
        <f>$U$9</f>
        <v/>
      </c>
      <c r="AP21" s="507" t="str">
        <f>$V$9</f>
        <v/>
      </c>
      <c r="AQ21" s="507" t="str">
        <f>$W$9</f>
        <v/>
      </c>
      <c r="AR21" s="507" t="str">
        <f>$X$9</f>
        <v/>
      </c>
      <c r="AS21" s="507" t="str">
        <f>$Y$9</f>
        <v/>
      </c>
      <c r="AT21" s="507" t="str">
        <f>$Z$9</f>
        <v/>
      </c>
      <c r="AU21" s="507" t="str">
        <f>$AA$9</f>
        <v/>
      </c>
      <c r="AV21" s="508"/>
      <c r="AX21" s="516" t="s">
        <v>10</v>
      </c>
      <c r="AY21" s="518" t="s">
        <v>285</v>
      </c>
      <c r="AZ21" s="518" t="s">
        <v>286</v>
      </c>
      <c r="BA21" s="518" t="s">
        <v>287</v>
      </c>
      <c r="BB21" s="520" t="s">
        <v>58</v>
      </c>
      <c r="BC21" s="507" t="str">
        <f>IF($P$9="","",$P$9)</f>
        <v/>
      </c>
      <c r="BD21" s="507" t="str">
        <f>$Q$9</f>
        <v/>
      </c>
      <c r="BE21" s="507" t="str">
        <f>$R$9</f>
        <v/>
      </c>
      <c r="BF21" s="507" t="str">
        <f>$S$9</f>
        <v/>
      </c>
      <c r="BG21" s="507" t="str">
        <f>$T$9</f>
        <v/>
      </c>
      <c r="BH21" s="507" t="str">
        <f>$U$9</f>
        <v/>
      </c>
      <c r="BI21" s="507" t="str">
        <f>$V$9</f>
        <v/>
      </c>
      <c r="BJ21" s="507" t="str">
        <f>$W$9</f>
        <v/>
      </c>
      <c r="BK21" s="507" t="str">
        <f>$X$9</f>
        <v/>
      </c>
      <c r="BL21" s="507" t="str">
        <f>$Y$9</f>
        <v/>
      </c>
      <c r="BM21" s="507" t="str">
        <f>$Z$9</f>
        <v/>
      </c>
      <c r="BN21" s="507" t="str">
        <f>$AA$9</f>
        <v/>
      </c>
      <c r="BO21" s="508"/>
      <c r="BQ21" s="516" t="s">
        <v>10</v>
      </c>
      <c r="BR21" s="518" t="s">
        <v>285</v>
      </c>
      <c r="BS21" s="518" t="s">
        <v>286</v>
      </c>
      <c r="BT21" s="518" t="s">
        <v>287</v>
      </c>
      <c r="BU21" s="520" t="s">
        <v>58</v>
      </c>
      <c r="BV21" s="507" t="str">
        <f>IF($P$9="","",$P$9)</f>
        <v/>
      </c>
      <c r="BW21" s="507" t="str">
        <f>$Q$9</f>
        <v/>
      </c>
      <c r="BX21" s="507" t="str">
        <f>$R$9</f>
        <v/>
      </c>
      <c r="BY21" s="507" t="str">
        <f>$S$9</f>
        <v/>
      </c>
      <c r="BZ21" s="507" t="str">
        <f>$T$9</f>
        <v/>
      </c>
      <c r="CA21" s="507" t="str">
        <f>$U$9</f>
        <v/>
      </c>
      <c r="CB21" s="507" t="str">
        <f>$V$9</f>
        <v/>
      </c>
      <c r="CC21" s="507" t="str">
        <f>$W$9</f>
        <v/>
      </c>
      <c r="CD21" s="507" t="str">
        <f>$X$9</f>
        <v/>
      </c>
      <c r="CE21" s="507" t="str">
        <f>$Y$9</f>
        <v/>
      </c>
      <c r="CF21" s="507" t="str">
        <f>$Z$9</f>
        <v/>
      </c>
      <c r="CG21" s="507" t="str">
        <f>$AA$9</f>
        <v/>
      </c>
      <c r="CH21" s="508"/>
      <c r="CJ21" s="516" t="s">
        <v>10</v>
      </c>
      <c r="CK21" s="518" t="s">
        <v>285</v>
      </c>
      <c r="CL21" s="518" t="s">
        <v>286</v>
      </c>
      <c r="CM21" s="518" t="s">
        <v>287</v>
      </c>
      <c r="CN21" s="520" t="s">
        <v>58</v>
      </c>
      <c r="CO21" s="507" t="str">
        <f>IF($P$9="","",$P$9)</f>
        <v/>
      </c>
      <c r="CP21" s="507" t="str">
        <f>$Q$9</f>
        <v/>
      </c>
      <c r="CQ21" s="507" t="str">
        <f>$R$9</f>
        <v/>
      </c>
      <c r="CR21" s="507" t="str">
        <f>$S$9</f>
        <v/>
      </c>
      <c r="CS21" s="507" t="str">
        <f>$T$9</f>
        <v/>
      </c>
      <c r="CT21" s="507" t="str">
        <f>$U$9</f>
        <v/>
      </c>
      <c r="CU21" s="507" t="str">
        <f>$V$9</f>
        <v/>
      </c>
      <c r="CV21" s="507" t="str">
        <f>$W$9</f>
        <v/>
      </c>
      <c r="CW21" s="507" t="str">
        <f>$X$9</f>
        <v/>
      </c>
      <c r="CX21" s="507" t="str">
        <f>$Y$9</f>
        <v/>
      </c>
      <c r="CY21" s="507" t="str">
        <f>$Z$9</f>
        <v/>
      </c>
      <c r="CZ21" s="507" t="str">
        <f>$AA$9</f>
        <v/>
      </c>
      <c r="DA21" s="508"/>
      <c r="DC21" s="516" t="s">
        <v>10</v>
      </c>
      <c r="DD21" s="518" t="s">
        <v>285</v>
      </c>
      <c r="DE21" s="518" t="s">
        <v>286</v>
      </c>
      <c r="DF21" s="518" t="s">
        <v>287</v>
      </c>
      <c r="DG21" s="520" t="s">
        <v>58</v>
      </c>
      <c r="DH21" s="507" t="str">
        <f>IF($P$9="","",$P$9)</f>
        <v/>
      </c>
      <c r="DI21" s="507" t="str">
        <f>$Q$9</f>
        <v/>
      </c>
      <c r="DJ21" s="507" t="str">
        <f>$R$9</f>
        <v/>
      </c>
      <c r="DK21" s="507" t="str">
        <f>$S$9</f>
        <v/>
      </c>
      <c r="DL21" s="507" t="str">
        <f>$T$9</f>
        <v/>
      </c>
      <c r="DM21" s="507" t="str">
        <f>$U$9</f>
        <v/>
      </c>
      <c r="DN21" s="507" t="str">
        <f>$V$9</f>
        <v/>
      </c>
      <c r="DO21" s="507" t="str">
        <f>$W$9</f>
        <v/>
      </c>
      <c r="DP21" s="507" t="str">
        <f>$X$9</f>
        <v/>
      </c>
      <c r="DQ21" s="507" t="str">
        <f>$Y$9</f>
        <v/>
      </c>
      <c r="DR21" s="507" t="str">
        <f>$Z$9</f>
        <v/>
      </c>
      <c r="DS21" s="507" t="str">
        <f>$AA$9</f>
        <v/>
      </c>
      <c r="DT21" s="508"/>
    </row>
    <row r="22" spans="2:124" ht="32" customHeight="1">
      <c r="B22" s="497" t="s">
        <v>6</v>
      </c>
      <c r="C22" s="498"/>
      <c r="D22" s="306" t="s">
        <v>331</v>
      </c>
      <c r="E22" s="306"/>
      <c r="F22" s="306"/>
      <c r="G22" s="306"/>
      <c r="H22" s="306"/>
      <c r="I22" s="306"/>
      <c r="J22" s="306"/>
      <c r="K22" s="306"/>
      <c r="L22" s="307"/>
      <c r="M22" s="31"/>
      <c r="O22" s="34" t="str">
        <f>IF(CJ9="","",CJ9)</f>
        <v/>
      </c>
      <c r="P22" s="37" t="str">
        <f>IF(CO16="","",CO16)</f>
        <v/>
      </c>
      <c r="Q22" s="37" t="str">
        <f t="shared" ref="Q22:AA22" si="18">IF(CP16="","",CP16)</f>
        <v/>
      </c>
      <c r="R22" s="37" t="str">
        <f t="shared" si="18"/>
        <v/>
      </c>
      <c r="S22" s="37" t="str">
        <f t="shared" si="18"/>
        <v/>
      </c>
      <c r="T22" s="37" t="str">
        <f t="shared" si="18"/>
        <v/>
      </c>
      <c r="U22" s="37" t="str">
        <f t="shared" si="18"/>
        <v/>
      </c>
      <c r="V22" s="37" t="str">
        <f t="shared" si="18"/>
        <v/>
      </c>
      <c r="W22" s="37" t="str">
        <f t="shared" si="18"/>
        <v/>
      </c>
      <c r="X22" s="37" t="str">
        <f t="shared" si="18"/>
        <v/>
      </c>
      <c r="Y22" s="37" t="str">
        <f t="shared" si="18"/>
        <v/>
      </c>
      <c r="Z22" s="37" t="str">
        <f t="shared" si="18"/>
        <v/>
      </c>
      <c r="AA22" s="37" t="str">
        <f t="shared" si="18"/>
        <v/>
      </c>
      <c r="AB22" s="38" t="str">
        <f t="shared" si="2"/>
        <v/>
      </c>
      <c r="AE22" s="536"/>
      <c r="AF22" s="507"/>
      <c r="AG22" s="507"/>
      <c r="AH22" s="507"/>
      <c r="AI22" s="507"/>
      <c r="AJ22" s="507"/>
      <c r="AK22" s="507"/>
      <c r="AL22" s="507"/>
      <c r="AM22" s="507"/>
      <c r="AN22" s="507"/>
      <c r="AO22" s="507"/>
      <c r="AP22" s="507"/>
      <c r="AQ22" s="507"/>
      <c r="AR22" s="507"/>
      <c r="AS22" s="507"/>
      <c r="AT22" s="507"/>
      <c r="AU22" s="507"/>
      <c r="AV22" s="509"/>
      <c r="AX22" s="517"/>
      <c r="AY22" s="519"/>
      <c r="AZ22" s="519"/>
      <c r="BA22" s="519"/>
      <c r="BB22" s="521"/>
      <c r="BC22" s="507"/>
      <c r="BD22" s="507"/>
      <c r="BE22" s="507"/>
      <c r="BF22" s="507"/>
      <c r="BG22" s="507"/>
      <c r="BH22" s="507"/>
      <c r="BI22" s="507"/>
      <c r="BJ22" s="507"/>
      <c r="BK22" s="507"/>
      <c r="BL22" s="507"/>
      <c r="BM22" s="507"/>
      <c r="BN22" s="507"/>
      <c r="BO22" s="509"/>
      <c r="BQ22" s="517"/>
      <c r="BR22" s="519"/>
      <c r="BS22" s="519"/>
      <c r="BT22" s="519"/>
      <c r="BU22" s="521"/>
      <c r="BV22" s="507"/>
      <c r="BW22" s="507"/>
      <c r="BX22" s="507"/>
      <c r="BY22" s="507"/>
      <c r="BZ22" s="507"/>
      <c r="CA22" s="507"/>
      <c r="CB22" s="507"/>
      <c r="CC22" s="507"/>
      <c r="CD22" s="507"/>
      <c r="CE22" s="507"/>
      <c r="CF22" s="507"/>
      <c r="CG22" s="507"/>
      <c r="CH22" s="509"/>
      <c r="CJ22" s="517"/>
      <c r="CK22" s="519"/>
      <c r="CL22" s="519"/>
      <c r="CM22" s="519"/>
      <c r="CN22" s="521"/>
      <c r="CO22" s="507"/>
      <c r="CP22" s="507"/>
      <c r="CQ22" s="507"/>
      <c r="CR22" s="507"/>
      <c r="CS22" s="507"/>
      <c r="CT22" s="507"/>
      <c r="CU22" s="507"/>
      <c r="CV22" s="507"/>
      <c r="CW22" s="507"/>
      <c r="CX22" s="507"/>
      <c r="CY22" s="507"/>
      <c r="CZ22" s="507"/>
      <c r="DA22" s="509"/>
      <c r="DC22" s="517"/>
      <c r="DD22" s="519"/>
      <c r="DE22" s="519"/>
      <c r="DF22" s="519"/>
      <c r="DG22" s="521"/>
      <c r="DH22" s="507"/>
      <c r="DI22" s="507"/>
      <c r="DJ22" s="507"/>
      <c r="DK22" s="507"/>
      <c r="DL22" s="507"/>
      <c r="DM22" s="507"/>
      <c r="DN22" s="507"/>
      <c r="DO22" s="507"/>
      <c r="DP22" s="507"/>
      <c r="DQ22" s="507"/>
      <c r="DR22" s="507"/>
      <c r="DS22" s="507"/>
      <c r="DT22" s="509"/>
    </row>
    <row r="23" spans="2:124" ht="75" customHeight="1">
      <c r="B23" s="541"/>
      <c r="C23" s="542"/>
      <c r="D23" s="308"/>
      <c r="E23" s="308"/>
      <c r="F23" s="308"/>
      <c r="G23" s="308"/>
      <c r="H23" s="308"/>
      <c r="I23" s="308"/>
      <c r="J23" s="308"/>
      <c r="K23" s="308"/>
      <c r="L23" s="309"/>
      <c r="M23" s="31"/>
      <c r="O23" s="34" t="str">
        <f>IF(CJ23="","",CJ23)</f>
        <v/>
      </c>
      <c r="P23" s="37" t="str">
        <f>IF(CO30="","",CO30)</f>
        <v/>
      </c>
      <c r="Q23" s="37" t="str">
        <f t="shared" ref="Q23:AA23" si="19">IF(CP30="","",CP30)</f>
        <v/>
      </c>
      <c r="R23" s="37" t="str">
        <f t="shared" si="19"/>
        <v/>
      </c>
      <c r="S23" s="37" t="str">
        <f t="shared" si="19"/>
        <v/>
      </c>
      <c r="T23" s="37" t="str">
        <f t="shared" si="19"/>
        <v/>
      </c>
      <c r="U23" s="37" t="str">
        <f t="shared" si="19"/>
        <v/>
      </c>
      <c r="V23" s="37" t="str">
        <f t="shared" si="19"/>
        <v/>
      </c>
      <c r="W23" s="37" t="str">
        <f t="shared" si="19"/>
        <v/>
      </c>
      <c r="X23" s="37" t="str">
        <f t="shared" si="19"/>
        <v/>
      </c>
      <c r="Y23" s="37" t="str">
        <f t="shared" si="19"/>
        <v/>
      </c>
      <c r="Z23" s="37" t="str">
        <f t="shared" si="19"/>
        <v/>
      </c>
      <c r="AA23" s="37" t="str">
        <f t="shared" si="19"/>
        <v/>
      </c>
      <c r="AB23" s="38" t="str">
        <f t="shared" si="2"/>
        <v/>
      </c>
      <c r="AE23" s="522"/>
      <c r="AF23" s="525"/>
      <c r="AG23" s="528"/>
      <c r="AH23" s="531" t="str">
        <f>IF(AG23="","",AF23*AG23)</f>
        <v/>
      </c>
      <c r="AI23" s="35" t="str">
        <f>IF($AF$20="","",IF($AF$20='1. Customizable Structure'!$B$134,'1. Customizable Structure'!$B$137,'1. Customizable Structure'!$G$137))</f>
        <v/>
      </c>
      <c r="AJ23" s="50"/>
      <c r="AK23" s="50"/>
      <c r="AL23" s="50"/>
      <c r="AM23" s="50"/>
      <c r="AN23" s="50"/>
      <c r="AO23" s="50"/>
      <c r="AP23" s="50"/>
      <c r="AQ23" s="50"/>
      <c r="AR23" s="50"/>
      <c r="AS23" s="50"/>
      <c r="AT23" s="50"/>
      <c r="AU23" s="50"/>
      <c r="AV23" s="509"/>
      <c r="AX23" s="537"/>
      <c r="AY23" s="525"/>
      <c r="AZ23" s="528"/>
      <c r="BA23" s="531" t="str">
        <f>IF(AZ23="","",AY23*AZ23)</f>
        <v/>
      </c>
      <c r="BB23" s="35" t="str">
        <f>IF(AY20="","",IF(AY20='1. Customizable Structure'!$B$134,'1. Customizable Structure'!$B$137,'1. Customizable Structure'!$G$137))</f>
        <v/>
      </c>
      <c r="BC23" s="50"/>
      <c r="BD23" s="50"/>
      <c r="BE23" s="50"/>
      <c r="BF23" s="50"/>
      <c r="BG23" s="50"/>
      <c r="BH23" s="50"/>
      <c r="BI23" s="50"/>
      <c r="BJ23" s="50"/>
      <c r="BK23" s="50"/>
      <c r="BL23" s="50"/>
      <c r="BM23" s="50"/>
      <c r="BN23" s="50"/>
      <c r="BO23" s="509"/>
      <c r="BQ23" s="522"/>
      <c r="BR23" s="525"/>
      <c r="BS23" s="528"/>
      <c r="BT23" s="531" t="str">
        <f>IF(BS23="","",BR23*BS23)</f>
        <v/>
      </c>
      <c r="BU23" s="35" t="str">
        <f>IF(BR20="","",IF(BR20='1. Customizable Structure'!$B$134,'1. Customizable Structure'!$B$137,'1. Customizable Structure'!$G$137))</f>
        <v/>
      </c>
      <c r="BV23" s="50"/>
      <c r="BW23" s="50"/>
      <c r="BX23" s="50"/>
      <c r="BY23" s="50"/>
      <c r="BZ23" s="50"/>
      <c r="CA23" s="50"/>
      <c r="CB23" s="50"/>
      <c r="CC23" s="50"/>
      <c r="CD23" s="50"/>
      <c r="CE23" s="50"/>
      <c r="CF23" s="50"/>
      <c r="CG23" s="50"/>
      <c r="CH23" s="509"/>
      <c r="CJ23" s="522"/>
      <c r="CK23" s="525"/>
      <c r="CL23" s="528"/>
      <c r="CM23" s="531" t="str">
        <f>IF(CL23="","",CK23*CL23)</f>
        <v/>
      </c>
      <c r="CN23" s="35" t="str">
        <f>IF(CK20="","",IF(CK20='1. Customizable Structure'!$B$134,'1. Customizable Structure'!$B$137,'1. Customizable Structure'!$G$137))</f>
        <v/>
      </c>
      <c r="CO23" s="50"/>
      <c r="CP23" s="50"/>
      <c r="CQ23" s="50"/>
      <c r="CR23" s="50"/>
      <c r="CS23" s="50"/>
      <c r="CT23" s="50"/>
      <c r="CU23" s="50"/>
      <c r="CV23" s="50"/>
      <c r="CW23" s="50"/>
      <c r="CX23" s="50"/>
      <c r="CY23" s="50"/>
      <c r="CZ23" s="50"/>
      <c r="DA23" s="509"/>
      <c r="DC23" s="522"/>
      <c r="DD23" s="525"/>
      <c r="DE23" s="528"/>
      <c r="DF23" s="531" t="str">
        <f>IF(DE23="","",DD23*DE23)</f>
        <v/>
      </c>
      <c r="DG23" s="35" t="str">
        <f>IF(DD20="","",IF(DD20='1. Customizable Structure'!$B$134,'1. Customizable Structure'!$B$137,'1. Customizable Structure'!$G$137))</f>
        <v/>
      </c>
      <c r="DH23" s="50"/>
      <c r="DI23" s="50"/>
      <c r="DJ23" s="50"/>
      <c r="DK23" s="50"/>
      <c r="DL23" s="50"/>
      <c r="DM23" s="50"/>
      <c r="DN23" s="50"/>
      <c r="DO23" s="50"/>
      <c r="DP23" s="50"/>
      <c r="DQ23" s="50"/>
      <c r="DR23" s="50"/>
      <c r="DS23" s="50"/>
      <c r="DT23" s="509"/>
    </row>
    <row r="24" spans="2:124" ht="32" customHeight="1">
      <c r="B24" s="497" t="s">
        <v>7</v>
      </c>
      <c r="C24" s="498"/>
      <c r="D24" s="306" t="s">
        <v>313</v>
      </c>
      <c r="E24" s="306"/>
      <c r="F24" s="306"/>
      <c r="G24" s="306"/>
      <c r="H24" s="306"/>
      <c r="I24" s="306"/>
      <c r="J24" s="306"/>
      <c r="K24" s="306"/>
      <c r="L24" s="307"/>
      <c r="M24" s="31"/>
      <c r="O24" s="34" t="str">
        <f>IF(CJ37="","",CJ37)</f>
        <v/>
      </c>
      <c r="P24" s="37" t="str">
        <f>IF(CO44="","",CO44)</f>
        <v/>
      </c>
      <c r="Q24" s="37" t="str">
        <f t="shared" ref="Q24:AA24" si="20">IF(CP44="","",CP44)</f>
        <v/>
      </c>
      <c r="R24" s="37" t="str">
        <f t="shared" si="20"/>
        <v/>
      </c>
      <c r="S24" s="37" t="str">
        <f t="shared" si="20"/>
        <v/>
      </c>
      <c r="T24" s="37" t="str">
        <f t="shared" si="20"/>
        <v/>
      </c>
      <c r="U24" s="37" t="str">
        <f t="shared" si="20"/>
        <v/>
      </c>
      <c r="V24" s="37" t="str">
        <f t="shared" si="20"/>
        <v/>
      </c>
      <c r="W24" s="37" t="str">
        <f t="shared" si="20"/>
        <v/>
      </c>
      <c r="X24" s="37" t="str">
        <f t="shared" si="20"/>
        <v/>
      </c>
      <c r="Y24" s="37" t="str">
        <f t="shared" si="20"/>
        <v/>
      </c>
      <c r="Z24" s="37" t="str">
        <f t="shared" si="20"/>
        <v/>
      </c>
      <c r="AA24" s="37" t="str">
        <f t="shared" si="20"/>
        <v/>
      </c>
      <c r="AB24" s="38" t="str">
        <f t="shared" si="2"/>
        <v/>
      </c>
      <c r="AE24" s="523"/>
      <c r="AF24" s="526"/>
      <c r="AG24" s="529"/>
      <c r="AH24" s="532"/>
      <c r="AI24" s="35" t="str">
        <f>IF($AF$20="","",IF($AF$20='1. Customizable Structure'!$B$134,'1. Customizable Structure'!$B$138,'1. Customizable Structure'!$G$138))</f>
        <v/>
      </c>
      <c r="AJ24" s="50"/>
      <c r="AK24" s="50"/>
      <c r="AL24" s="50"/>
      <c r="AM24" s="50"/>
      <c r="AN24" s="50"/>
      <c r="AO24" s="50"/>
      <c r="AP24" s="50"/>
      <c r="AQ24" s="50"/>
      <c r="AR24" s="50"/>
      <c r="AS24" s="50"/>
      <c r="AT24" s="50"/>
      <c r="AU24" s="50"/>
      <c r="AV24" s="509"/>
      <c r="AX24" s="538"/>
      <c r="AY24" s="526"/>
      <c r="AZ24" s="529"/>
      <c r="BA24" s="532"/>
      <c r="BB24" s="35" t="str">
        <f>IF(AY20="","",IF(AY20='1. Customizable Structure'!$B$134,'1. Customizable Structure'!$B$138,'1. Customizable Structure'!$G$138))</f>
        <v/>
      </c>
      <c r="BC24" s="50"/>
      <c r="BD24" s="50"/>
      <c r="BE24" s="50"/>
      <c r="BF24" s="50"/>
      <c r="BG24" s="50"/>
      <c r="BH24" s="50"/>
      <c r="BI24" s="50"/>
      <c r="BJ24" s="50"/>
      <c r="BK24" s="50"/>
      <c r="BL24" s="50"/>
      <c r="BM24" s="50"/>
      <c r="BN24" s="50"/>
      <c r="BO24" s="509"/>
      <c r="BQ24" s="523"/>
      <c r="BR24" s="526"/>
      <c r="BS24" s="529"/>
      <c r="BT24" s="532"/>
      <c r="BU24" s="35" t="str">
        <f>IF(BR20="","",IF(BR20='1. Customizable Structure'!$B$134,'1. Customizable Structure'!$B$138,'1. Customizable Structure'!$G$138))</f>
        <v/>
      </c>
      <c r="BV24" s="50"/>
      <c r="BW24" s="50"/>
      <c r="BX24" s="50"/>
      <c r="BY24" s="50"/>
      <c r="BZ24" s="50"/>
      <c r="CA24" s="50"/>
      <c r="CB24" s="50"/>
      <c r="CC24" s="50"/>
      <c r="CD24" s="50"/>
      <c r="CE24" s="50"/>
      <c r="CF24" s="50"/>
      <c r="CG24" s="50"/>
      <c r="CH24" s="509"/>
      <c r="CJ24" s="523"/>
      <c r="CK24" s="526"/>
      <c r="CL24" s="529"/>
      <c r="CM24" s="532"/>
      <c r="CN24" s="35" t="str">
        <f>IF(CK20="","",IF(CK20='1. Customizable Structure'!$B$134,'1. Customizable Structure'!$B$138,'1. Customizable Structure'!$G$138))</f>
        <v/>
      </c>
      <c r="CO24" s="50"/>
      <c r="CP24" s="50"/>
      <c r="CQ24" s="50"/>
      <c r="CR24" s="50"/>
      <c r="CS24" s="50"/>
      <c r="CT24" s="50"/>
      <c r="CU24" s="50"/>
      <c r="CV24" s="50"/>
      <c r="CW24" s="50"/>
      <c r="CX24" s="50"/>
      <c r="CY24" s="50"/>
      <c r="CZ24" s="50"/>
      <c r="DA24" s="509"/>
      <c r="DC24" s="523"/>
      <c r="DD24" s="526"/>
      <c r="DE24" s="529"/>
      <c r="DF24" s="532"/>
      <c r="DG24" s="35" t="str">
        <f>IF(DD20="","",IF(DD20='1. Customizable Structure'!$B$134,'1. Customizable Structure'!$B$138,'1. Customizable Structure'!$G$138))</f>
        <v/>
      </c>
      <c r="DH24" s="50"/>
      <c r="DI24" s="50"/>
      <c r="DJ24" s="50"/>
      <c r="DK24" s="50"/>
      <c r="DL24" s="50"/>
      <c r="DM24" s="50"/>
      <c r="DN24" s="50"/>
      <c r="DO24" s="50"/>
      <c r="DP24" s="50"/>
      <c r="DQ24" s="50"/>
      <c r="DR24" s="50"/>
      <c r="DS24" s="50"/>
      <c r="DT24" s="509"/>
    </row>
    <row r="25" spans="2:124" ht="47" customHeight="1">
      <c r="B25" s="541"/>
      <c r="C25" s="542"/>
      <c r="D25" s="308"/>
      <c r="E25" s="308"/>
      <c r="F25" s="308"/>
      <c r="G25" s="308"/>
      <c r="H25" s="308"/>
      <c r="I25" s="308"/>
      <c r="J25" s="308"/>
      <c r="K25" s="308"/>
      <c r="L25" s="309"/>
      <c r="M25" s="31"/>
      <c r="O25" s="34" t="str">
        <f>IF(CJ51="","",CJ51)</f>
        <v/>
      </c>
      <c r="P25" s="37" t="str">
        <f>IF(CO58="","",CO58)</f>
        <v/>
      </c>
      <c r="Q25" s="37" t="str">
        <f t="shared" ref="Q25:AA25" si="21">IF(CP58="","",CP58)</f>
        <v/>
      </c>
      <c r="R25" s="37" t="str">
        <f t="shared" si="21"/>
        <v/>
      </c>
      <c r="S25" s="37" t="str">
        <f t="shared" si="21"/>
        <v/>
      </c>
      <c r="T25" s="37" t="str">
        <f t="shared" si="21"/>
        <v/>
      </c>
      <c r="U25" s="37" t="str">
        <f t="shared" si="21"/>
        <v/>
      </c>
      <c r="V25" s="37" t="str">
        <f t="shared" si="21"/>
        <v/>
      </c>
      <c r="W25" s="37" t="str">
        <f t="shared" si="21"/>
        <v/>
      </c>
      <c r="X25" s="37" t="str">
        <f t="shared" si="21"/>
        <v/>
      </c>
      <c r="Y25" s="37" t="str">
        <f t="shared" si="21"/>
        <v/>
      </c>
      <c r="Z25" s="37" t="str">
        <f t="shared" si="21"/>
        <v/>
      </c>
      <c r="AA25" s="37" t="str">
        <f t="shared" si="21"/>
        <v/>
      </c>
      <c r="AB25" s="38" t="str">
        <f t="shared" si="2"/>
        <v/>
      </c>
      <c r="AE25" s="523"/>
      <c r="AF25" s="526"/>
      <c r="AG25" s="529"/>
      <c r="AH25" s="532"/>
      <c r="AI25" s="35" t="str">
        <f>IF($AF$20="","",IF($AF$20='1. Customizable Structure'!$B$134,'1. Customizable Structure'!$B$139,'1. Customizable Structure'!$G$139))</f>
        <v/>
      </c>
      <c r="AJ25" s="50" t="str">
        <f>IF(AJ24="","",AJ23/AJ24)</f>
        <v/>
      </c>
      <c r="AK25" s="50" t="str">
        <f t="shared" ref="AK25:AU25" si="22">IF(AK24="","",AK23/AK24)</f>
        <v/>
      </c>
      <c r="AL25" s="50" t="str">
        <f t="shared" si="22"/>
        <v/>
      </c>
      <c r="AM25" s="50" t="str">
        <f t="shared" si="22"/>
        <v/>
      </c>
      <c r="AN25" s="50" t="str">
        <f t="shared" si="22"/>
        <v/>
      </c>
      <c r="AO25" s="50" t="str">
        <f t="shared" si="22"/>
        <v/>
      </c>
      <c r="AP25" s="50" t="str">
        <f t="shared" si="22"/>
        <v/>
      </c>
      <c r="AQ25" s="50" t="str">
        <f t="shared" si="22"/>
        <v/>
      </c>
      <c r="AR25" s="50" t="str">
        <f t="shared" si="22"/>
        <v/>
      </c>
      <c r="AS25" s="50" t="str">
        <f t="shared" si="22"/>
        <v/>
      </c>
      <c r="AT25" s="50" t="str">
        <f t="shared" si="22"/>
        <v/>
      </c>
      <c r="AU25" s="50" t="str">
        <f t="shared" si="22"/>
        <v/>
      </c>
      <c r="AV25" s="509"/>
      <c r="AX25" s="538"/>
      <c r="AY25" s="526"/>
      <c r="AZ25" s="529"/>
      <c r="BA25" s="532"/>
      <c r="BB25" s="35" t="str">
        <f>IF(AY20="","",IF(AY20='1. Customizable Structure'!$B$134,'1. Customizable Structure'!$B$139,'1. Customizable Structure'!$G$139))</f>
        <v/>
      </c>
      <c r="BC25" s="50" t="str">
        <f>IF(BC24="","",BC23/BC24)</f>
        <v/>
      </c>
      <c r="BD25" s="50" t="str">
        <f t="shared" ref="BD25:BN25" si="23">IF(BD24="","",BD23/BD24)</f>
        <v/>
      </c>
      <c r="BE25" s="50" t="str">
        <f t="shared" si="23"/>
        <v/>
      </c>
      <c r="BF25" s="50" t="str">
        <f t="shared" si="23"/>
        <v/>
      </c>
      <c r="BG25" s="50" t="str">
        <f t="shared" si="23"/>
        <v/>
      </c>
      <c r="BH25" s="50" t="str">
        <f t="shared" si="23"/>
        <v/>
      </c>
      <c r="BI25" s="50" t="str">
        <f t="shared" si="23"/>
        <v/>
      </c>
      <c r="BJ25" s="50" t="str">
        <f t="shared" si="23"/>
        <v/>
      </c>
      <c r="BK25" s="50" t="str">
        <f t="shared" si="23"/>
        <v/>
      </c>
      <c r="BL25" s="50" t="str">
        <f t="shared" si="23"/>
        <v/>
      </c>
      <c r="BM25" s="50" t="str">
        <f t="shared" si="23"/>
        <v/>
      </c>
      <c r="BN25" s="50" t="str">
        <f t="shared" si="23"/>
        <v/>
      </c>
      <c r="BO25" s="509"/>
      <c r="BQ25" s="523"/>
      <c r="BR25" s="526"/>
      <c r="BS25" s="529"/>
      <c r="BT25" s="532"/>
      <c r="BU25" s="35" t="str">
        <f>IF(BR20="","",IF(BR20='1. Customizable Structure'!$B$134,'1. Customizable Structure'!$B$139,'1. Customizable Structure'!$G$139))</f>
        <v/>
      </c>
      <c r="BV25" s="50" t="str">
        <f>IF(BV24="","",BV23/BV24)</f>
        <v/>
      </c>
      <c r="BW25" s="50" t="str">
        <f t="shared" ref="BW25:CG25" si="24">IF(BW24="","",BW23/BW24)</f>
        <v/>
      </c>
      <c r="BX25" s="50" t="str">
        <f t="shared" si="24"/>
        <v/>
      </c>
      <c r="BY25" s="50" t="str">
        <f t="shared" si="24"/>
        <v/>
      </c>
      <c r="BZ25" s="50" t="str">
        <f t="shared" si="24"/>
        <v/>
      </c>
      <c r="CA25" s="50" t="str">
        <f t="shared" si="24"/>
        <v/>
      </c>
      <c r="CB25" s="50" t="str">
        <f t="shared" si="24"/>
        <v/>
      </c>
      <c r="CC25" s="50" t="str">
        <f t="shared" si="24"/>
        <v/>
      </c>
      <c r="CD25" s="50" t="str">
        <f t="shared" si="24"/>
        <v/>
      </c>
      <c r="CE25" s="50" t="str">
        <f t="shared" si="24"/>
        <v/>
      </c>
      <c r="CF25" s="50" t="str">
        <f t="shared" si="24"/>
        <v/>
      </c>
      <c r="CG25" s="50" t="str">
        <f t="shared" si="24"/>
        <v/>
      </c>
      <c r="CH25" s="509"/>
      <c r="CJ25" s="523"/>
      <c r="CK25" s="526"/>
      <c r="CL25" s="529"/>
      <c r="CM25" s="532"/>
      <c r="CN25" s="35" t="str">
        <f>IF(CK20="","",IF(CK20='1. Customizable Structure'!$B$134,'1. Customizable Structure'!$B$139,'1. Customizable Structure'!$G$139))</f>
        <v/>
      </c>
      <c r="CO25" s="50" t="str">
        <f>IF(CO24="","",CO23/CO24)</f>
        <v/>
      </c>
      <c r="CP25" s="50" t="str">
        <f t="shared" ref="CP25:CZ25" si="25">IF(CP24="","",CP23/CP24)</f>
        <v/>
      </c>
      <c r="CQ25" s="50" t="str">
        <f t="shared" si="25"/>
        <v/>
      </c>
      <c r="CR25" s="50" t="str">
        <f t="shared" si="25"/>
        <v/>
      </c>
      <c r="CS25" s="50" t="str">
        <f t="shared" si="25"/>
        <v/>
      </c>
      <c r="CT25" s="50" t="str">
        <f t="shared" si="25"/>
        <v/>
      </c>
      <c r="CU25" s="50" t="str">
        <f t="shared" si="25"/>
        <v/>
      </c>
      <c r="CV25" s="50" t="str">
        <f t="shared" si="25"/>
        <v/>
      </c>
      <c r="CW25" s="50" t="str">
        <f t="shared" si="25"/>
        <v/>
      </c>
      <c r="CX25" s="50" t="str">
        <f t="shared" si="25"/>
        <v/>
      </c>
      <c r="CY25" s="50" t="str">
        <f t="shared" si="25"/>
        <v/>
      </c>
      <c r="CZ25" s="50" t="str">
        <f t="shared" si="25"/>
        <v/>
      </c>
      <c r="DA25" s="509"/>
      <c r="DC25" s="523"/>
      <c r="DD25" s="526"/>
      <c r="DE25" s="529"/>
      <c r="DF25" s="532"/>
      <c r="DG25" s="35" t="str">
        <f>IF(DD20="","",IF(DD20='1. Customizable Structure'!$B$134,'1. Customizable Structure'!$B$139,'1. Customizable Structure'!$G$139))</f>
        <v/>
      </c>
      <c r="DH25" s="50" t="str">
        <f>IF(DH24="","",DH23/DH24)</f>
        <v/>
      </c>
      <c r="DI25" s="50" t="str">
        <f t="shared" ref="DI25:DS25" si="26">IF(DI24="","",DI23/DI24)</f>
        <v/>
      </c>
      <c r="DJ25" s="50" t="str">
        <f t="shared" si="26"/>
        <v/>
      </c>
      <c r="DK25" s="50" t="str">
        <f t="shared" si="26"/>
        <v/>
      </c>
      <c r="DL25" s="50" t="str">
        <f t="shared" si="26"/>
        <v/>
      </c>
      <c r="DM25" s="50" t="str">
        <f t="shared" si="26"/>
        <v/>
      </c>
      <c r="DN25" s="50" t="str">
        <f t="shared" si="26"/>
        <v/>
      </c>
      <c r="DO25" s="50" t="str">
        <f t="shared" si="26"/>
        <v/>
      </c>
      <c r="DP25" s="50" t="str">
        <f t="shared" si="26"/>
        <v/>
      </c>
      <c r="DQ25" s="50" t="str">
        <f t="shared" si="26"/>
        <v/>
      </c>
      <c r="DR25" s="50" t="str">
        <f t="shared" si="26"/>
        <v/>
      </c>
      <c r="DS25" s="50" t="str">
        <f t="shared" si="26"/>
        <v/>
      </c>
      <c r="DT25" s="509"/>
    </row>
    <row r="26" spans="2:124" ht="32" customHeight="1">
      <c r="B26" s="497" t="s">
        <v>8</v>
      </c>
      <c r="C26" s="498"/>
      <c r="D26" s="306" t="s">
        <v>332</v>
      </c>
      <c r="E26" s="306"/>
      <c r="F26" s="306"/>
      <c r="G26" s="306"/>
      <c r="H26" s="306"/>
      <c r="I26" s="306"/>
      <c r="J26" s="306"/>
      <c r="K26" s="306"/>
      <c r="L26" s="307"/>
      <c r="M26" s="31"/>
      <c r="O26" s="34" t="str">
        <f>IF(DC9="","",DC9)</f>
        <v/>
      </c>
      <c r="P26" s="37" t="str">
        <f>IF(DH16="","",DH16)</f>
        <v/>
      </c>
      <c r="Q26" s="37" t="str">
        <f t="shared" ref="Q26:AA26" si="27">IF(DI16="","",DI16)</f>
        <v/>
      </c>
      <c r="R26" s="37" t="str">
        <f t="shared" si="27"/>
        <v/>
      </c>
      <c r="S26" s="37" t="str">
        <f t="shared" si="27"/>
        <v/>
      </c>
      <c r="T26" s="37" t="str">
        <f t="shared" si="27"/>
        <v/>
      </c>
      <c r="U26" s="37" t="str">
        <f t="shared" si="27"/>
        <v/>
      </c>
      <c r="V26" s="37" t="str">
        <f t="shared" si="27"/>
        <v/>
      </c>
      <c r="W26" s="37" t="str">
        <f t="shared" si="27"/>
        <v/>
      </c>
      <c r="X26" s="37" t="str">
        <f t="shared" si="27"/>
        <v/>
      </c>
      <c r="Y26" s="37" t="str">
        <f t="shared" si="27"/>
        <v/>
      </c>
      <c r="Z26" s="37" t="str">
        <f t="shared" si="27"/>
        <v/>
      </c>
      <c r="AA26" s="37" t="str">
        <f t="shared" si="27"/>
        <v/>
      </c>
      <c r="AB26" s="38" t="str">
        <f t="shared" si="2"/>
        <v/>
      </c>
      <c r="AE26" s="523"/>
      <c r="AF26" s="526"/>
      <c r="AG26" s="529"/>
      <c r="AH26" s="532"/>
      <c r="AI26" s="35" t="str">
        <f>IF($AF$20="","",IF($AF$20='1. Customizable Structure'!$B$134,'1. Customizable Structure'!$B$140,""))</f>
        <v/>
      </c>
      <c r="AJ26" s="50"/>
      <c r="AK26" s="50"/>
      <c r="AL26" s="50"/>
      <c r="AM26" s="50"/>
      <c r="AN26" s="50"/>
      <c r="AO26" s="50"/>
      <c r="AP26" s="50"/>
      <c r="AQ26" s="50"/>
      <c r="AR26" s="50"/>
      <c r="AS26" s="50"/>
      <c r="AT26" s="50"/>
      <c r="AU26" s="50"/>
      <c r="AV26" s="509"/>
      <c r="AX26" s="538"/>
      <c r="AY26" s="526"/>
      <c r="AZ26" s="529"/>
      <c r="BA26" s="532"/>
      <c r="BB26" s="35" t="str">
        <f>IF(AY20="","",IF(AY20='1. Customizable Structure'!$B$134,'1. Customizable Structure'!$B$140,""))</f>
        <v/>
      </c>
      <c r="BC26" s="50"/>
      <c r="BD26" s="50"/>
      <c r="BE26" s="50"/>
      <c r="BF26" s="50"/>
      <c r="BG26" s="50"/>
      <c r="BH26" s="50"/>
      <c r="BI26" s="50"/>
      <c r="BJ26" s="50"/>
      <c r="BK26" s="50"/>
      <c r="BL26" s="50"/>
      <c r="BM26" s="50"/>
      <c r="BN26" s="50"/>
      <c r="BO26" s="509"/>
      <c r="BQ26" s="523"/>
      <c r="BR26" s="526"/>
      <c r="BS26" s="529"/>
      <c r="BT26" s="532"/>
      <c r="BU26" s="35" t="str">
        <f>IF(BR20="","",IF(BR20='1. Customizable Structure'!$B$134,'1. Customizable Structure'!$B$140,""))</f>
        <v/>
      </c>
      <c r="BV26" s="50"/>
      <c r="BW26" s="50"/>
      <c r="BX26" s="50"/>
      <c r="BY26" s="50"/>
      <c r="BZ26" s="50"/>
      <c r="CA26" s="50"/>
      <c r="CB26" s="50"/>
      <c r="CC26" s="50"/>
      <c r="CD26" s="50"/>
      <c r="CE26" s="50"/>
      <c r="CF26" s="50"/>
      <c r="CG26" s="50"/>
      <c r="CH26" s="509"/>
      <c r="CJ26" s="523"/>
      <c r="CK26" s="526"/>
      <c r="CL26" s="529"/>
      <c r="CM26" s="532"/>
      <c r="CN26" s="35" t="str">
        <f>IF(CK20="","",IF(CK20='1. Customizable Structure'!$B$134,'1. Customizable Structure'!$B$140,""))</f>
        <v/>
      </c>
      <c r="CO26" s="50"/>
      <c r="CP26" s="50"/>
      <c r="CQ26" s="50"/>
      <c r="CR26" s="50"/>
      <c r="CS26" s="50"/>
      <c r="CT26" s="50"/>
      <c r="CU26" s="50"/>
      <c r="CV26" s="50"/>
      <c r="CW26" s="50"/>
      <c r="CX26" s="50"/>
      <c r="CY26" s="50"/>
      <c r="CZ26" s="50"/>
      <c r="DA26" s="509"/>
      <c r="DC26" s="523"/>
      <c r="DD26" s="526"/>
      <c r="DE26" s="529"/>
      <c r="DF26" s="532"/>
      <c r="DG26" s="35" t="str">
        <f>IF(DD20="","",IF(DD20='1. Customizable Structure'!$B$134,'1. Customizable Structure'!$B$140,""))</f>
        <v/>
      </c>
      <c r="DH26" s="50"/>
      <c r="DI26" s="50"/>
      <c r="DJ26" s="50"/>
      <c r="DK26" s="50"/>
      <c r="DL26" s="50"/>
      <c r="DM26" s="50"/>
      <c r="DN26" s="50"/>
      <c r="DO26" s="50"/>
      <c r="DP26" s="50"/>
      <c r="DQ26" s="50"/>
      <c r="DR26" s="50"/>
      <c r="DS26" s="50"/>
      <c r="DT26" s="509"/>
    </row>
    <row r="27" spans="2:124" ht="49" customHeight="1">
      <c r="B27" s="541"/>
      <c r="C27" s="542"/>
      <c r="D27" s="308"/>
      <c r="E27" s="308"/>
      <c r="F27" s="308"/>
      <c r="G27" s="308"/>
      <c r="H27" s="308"/>
      <c r="I27" s="308"/>
      <c r="J27" s="308"/>
      <c r="K27" s="308"/>
      <c r="L27" s="309"/>
      <c r="M27" s="31"/>
      <c r="O27" s="34" t="str">
        <f>IF(DC23="","",DC23)</f>
        <v/>
      </c>
      <c r="P27" s="37" t="str">
        <f>IF(DH30="","",DH30)</f>
        <v/>
      </c>
      <c r="Q27" s="37" t="str">
        <f t="shared" ref="Q27:AA27" si="28">IF(DI30="","",DI30)</f>
        <v/>
      </c>
      <c r="R27" s="37" t="str">
        <f t="shared" si="28"/>
        <v/>
      </c>
      <c r="S27" s="37" t="str">
        <f t="shared" si="28"/>
        <v/>
      </c>
      <c r="T27" s="37" t="str">
        <f t="shared" si="28"/>
        <v/>
      </c>
      <c r="U27" s="37" t="str">
        <f t="shared" si="28"/>
        <v/>
      </c>
      <c r="V27" s="37" t="str">
        <f t="shared" si="28"/>
        <v/>
      </c>
      <c r="W27" s="37" t="str">
        <f t="shared" si="28"/>
        <v/>
      </c>
      <c r="X27" s="37" t="str">
        <f t="shared" si="28"/>
        <v/>
      </c>
      <c r="Y27" s="37" t="str">
        <f t="shared" si="28"/>
        <v/>
      </c>
      <c r="Z27" s="37" t="str">
        <f t="shared" si="28"/>
        <v/>
      </c>
      <c r="AA27" s="37" t="str">
        <f t="shared" si="28"/>
        <v/>
      </c>
      <c r="AB27" s="38" t="str">
        <f t="shared" si="2"/>
        <v/>
      </c>
      <c r="AE27" s="523"/>
      <c r="AF27" s="526"/>
      <c r="AG27" s="529"/>
      <c r="AH27" s="532"/>
      <c r="AI27" s="35" t="str">
        <f>IF($AF$20="","",IF($AF$20='1. Customizable Structure'!$B$134,'1. Customizable Structure'!$B$141,""))</f>
        <v/>
      </c>
      <c r="AJ27" s="50" t="str">
        <f>IF($AF$20='1. Customizable Structure'!$B$135,"",IF(AJ26="","",(CEILING(AJ25/AJ26,1))))</f>
        <v/>
      </c>
      <c r="AK27" s="50" t="str">
        <f>IF($AF$20='1. Customizable Structure'!$B$135,"",IF(AK26="","",(CEILING(AK25/AK26,1))))</f>
        <v/>
      </c>
      <c r="AL27" s="50" t="str">
        <f>IF($AF$20='1. Customizable Structure'!$B$135,"",IF(AL26="","",(CEILING(AL25/AL26,1))))</f>
        <v/>
      </c>
      <c r="AM27" s="50" t="str">
        <f>IF($AF$20='1. Customizable Structure'!$B$135,"",IF(AM26="","",(CEILING(AM25/AM26,1))))</f>
        <v/>
      </c>
      <c r="AN27" s="50" t="str">
        <f>IF($AF$20='1. Customizable Structure'!$B$135,"",IF(AN26="","",(CEILING(AN25/AN26,1))))</f>
        <v/>
      </c>
      <c r="AO27" s="50" t="str">
        <f>IF($AF$20='1. Customizable Structure'!$B$135,"",IF(AO26="","",(CEILING(AO25/AO26,1))))</f>
        <v/>
      </c>
      <c r="AP27" s="50" t="str">
        <f>IF($AF$20='1. Customizable Structure'!$B$135,"",IF(AP26="","",(CEILING(AP25/AP26,1))))</f>
        <v/>
      </c>
      <c r="AQ27" s="50" t="str">
        <f>IF($AF$20='1. Customizable Structure'!$B$135,"",IF(AQ26="","",(CEILING(AQ25/AQ26,1))))</f>
        <v/>
      </c>
      <c r="AR27" s="50" t="str">
        <f>IF($AF$20='1. Customizable Structure'!$B$135,"",IF(AR26="","",(CEILING(AR25/AR26,1))))</f>
        <v/>
      </c>
      <c r="AS27" s="50" t="str">
        <f>IF($AF$20='1. Customizable Structure'!$B$135,"",IF(AS26="","",(CEILING(AS25/AS26,1))))</f>
        <v/>
      </c>
      <c r="AT27" s="50" t="str">
        <f>IF($AF$20='1. Customizable Structure'!$B$135,"",IF(AT26="","",(CEILING(AT25/AT26,1))))</f>
        <v/>
      </c>
      <c r="AU27" s="50" t="str">
        <f>IF($AF$20='1. Customizable Structure'!$B$135,"",IF(AU26="","",(CEILING(AU25/AU26,1))))</f>
        <v/>
      </c>
      <c r="AV27" s="509"/>
      <c r="AX27" s="538"/>
      <c r="AY27" s="526"/>
      <c r="AZ27" s="529"/>
      <c r="BA27" s="532"/>
      <c r="BB27" s="35" t="str">
        <f>IF(AY20="","",IF(AY20='1. Customizable Structure'!$B$134,'1. Customizable Structure'!$B$141,""))</f>
        <v/>
      </c>
      <c r="BC27" s="50" t="str">
        <f>IF(AY20='1. Customizable Structure'!$B$135,"",IF(BC26="","",(CEILING(BC25/BC26,1))))</f>
        <v/>
      </c>
      <c r="BD27" s="50" t="str">
        <f>IF(AZ20='1. Customizable Structure'!$B$135,"",IF(BD26="","",(CEILING(BD25/BD26,1))))</f>
        <v/>
      </c>
      <c r="BE27" s="50" t="str">
        <f>IF(BA20='1. Customizable Structure'!$B$135,"",IF(BE26="","",(CEILING(BE25/BE26,1))))</f>
        <v/>
      </c>
      <c r="BF27" s="50" t="str">
        <f>IF(BB20='1. Customizable Structure'!$B$135,"",IF(BF26="","",(CEILING(BF25/BF26,1))))</f>
        <v/>
      </c>
      <c r="BG27" s="50" t="str">
        <f>IF(BC20='1. Customizable Structure'!$B$135,"",IF(BG26="","",(CEILING(BG25/BG26,1))))</f>
        <v/>
      </c>
      <c r="BH27" s="50" t="str">
        <f>IF(BD20='1. Customizable Structure'!$B$135,"",IF(BH26="","",(CEILING(BH25/BH26,1))))</f>
        <v/>
      </c>
      <c r="BI27" s="50" t="str">
        <f>IF(BE20='1. Customizable Structure'!$B$135,"",IF(BI26="","",(CEILING(BI25/BI26,1))))</f>
        <v/>
      </c>
      <c r="BJ27" s="50" t="str">
        <f>IF(BF20='1. Customizable Structure'!$B$135,"",IF(BJ26="","",(CEILING(BJ25/BJ26,1))))</f>
        <v/>
      </c>
      <c r="BK27" s="50" t="str">
        <f>IF(BG20='1. Customizable Structure'!$B$135,"",IF(BK26="","",(CEILING(BK25/BK26,1))))</f>
        <v/>
      </c>
      <c r="BL27" s="50" t="str">
        <f>IF(BH20='1. Customizable Structure'!$B$135,"",IF(BL26="","",(CEILING(BL25/BL26,1))))</f>
        <v/>
      </c>
      <c r="BM27" s="50" t="str">
        <f>IF(BI20='1. Customizable Structure'!$B$135,"",IF(BM26="","",(CEILING(BM25/BM26,1))))</f>
        <v/>
      </c>
      <c r="BN27" s="50" t="str">
        <f>IF(BJ20='1. Customizable Structure'!$B$135,"",IF(BN26="","",(CEILING(BN25/BN26,1))))</f>
        <v/>
      </c>
      <c r="BO27" s="509"/>
      <c r="BQ27" s="523"/>
      <c r="BR27" s="526"/>
      <c r="BS27" s="529"/>
      <c r="BT27" s="532"/>
      <c r="BU27" s="35" t="str">
        <f>IF(BR20="","",IF(BR20='1. Customizable Structure'!$B$134,'1. Customizable Structure'!$B$141,""))</f>
        <v/>
      </c>
      <c r="BV27" s="50" t="str">
        <f>IF(BR20='1. Customizable Structure'!$B$135,"",IF(BV26="","",(CEILING(BV25/BV26,1))))</f>
        <v/>
      </c>
      <c r="BW27" s="50" t="str">
        <f>IF(BS20='1. Customizable Structure'!$B$135,"",IF(BW26="","",(CEILING(BW25/BW26,1))))</f>
        <v/>
      </c>
      <c r="BX27" s="50" t="str">
        <f>IF(BT20='1. Customizable Structure'!$B$135,"",IF(BX26="","",(CEILING(BX25/BX26,1))))</f>
        <v/>
      </c>
      <c r="BY27" s="50" t="str">
        <f>IF(BU20='1. Customizable Structure'!$B$135,"",IF(BY26="","",(CEILING(BY25/BY26,1))))</f>
        <v/>
      </c>
      <c r="BZ27" s="50" t="str">
        <f>IF(BV20='1. Customizable Structure'!$B$135,"",IF(BZ26="","",(CEILING(BZ25/BZ26,1))))</f>
        <v/>
      </c>
      <c r="CA27" s="50" t="str">
        <f>IF(BW20='1. Customizable Structure'!$B$135,"",IF(CA26="","",(CEILING(CA25/CA26,1))))</f>
        <v/>
      </c>
      <c r="CB27" s="50" t="str">
        <f>IF(BX20='1. Customizable Structure'!$B$135,"",IF(CB26="","",(CEILING(CB25/CB26,1))))</f>
        <v/>
      </c>
      <c r="CC27" s="50" t="str">
        <f>IF(BY20='1. Customizable Structure'!$B$135,"",IF(CC26="","",(CEILING(CC25/CC26,1))))</f>
        <v/>
      </c>
      <c r="CD27" s="50" t="str">
        <f>IF(BZ20='1. Customizable Structure'!$B$135,"",IF(CD26="","",(CEILING(CD25/CD26,1))))</f>
        <v/>
      </c>
      <c r="CE27" s="50" t="str">
        <f>IF(CA20='1. Customizable Structure'!$B$135,"",IF(CE26="","",(CEILING(CE25/CE26,1))))</f>
        <v/>
      </c>
      <c r="CF27" s="50" t="str">
        <f>IF(CB20='1. Customizable Structure'!$B$135,"",IF(CF26="","",(CEILING(CF25/CF26,1))))</f>
        <v/>
      </c>
      <c r="CG27" s="50" t="str">
        <f>IF(CC20='1. Customizable Structure'!$B$135,"",IF(CG26="","",(CEILING(CG25/CG26,1))))</f>
        <v/>
      </c>
      <c r="CH27" s="509"/>
      <c r="CJ27" s="523"/>
      <c r="CK27" s="526"/>
      <c r="CL27" s="529"/>
      <c r="CM27" s="532"/>
      <c r="CN27" s="35" t="str">
        <f>IF(CK20="","",IF(CK20='1. Customizable Structure'!$B$134,'1. Customizable Structure'!$B$141,""))</f>
        <v/>
      </c>
      <c r="CO27" s="50" t="str">
        <f>IF(CK20='1. Customizable Structure'!$B$135,"",IF(CO26="","",(CEILING(CO25/CO26,1))))</f>
        <v/>
      </c>
      <c r="CP27" s="50" t="str">
        <f>IF(CL20='1. Customizable Structure'!$B$135,"",IF(CP26="","",(CEILING(CP25/CP26,1))))</f>
        <v/>
      </c>
      <c r="CQ27" s="50" t="str">
        <f>IF(CM20='1. Customizable Structure'!$B$135,"",IF(CQ26="","",(CEILING(CQ25/CQ26,1))))</f>
        <v/>
      </c>
      <c r="CR27" s="50" t="str">
        <f>IF(CN20='1. Customizable Structure'!$B$135,"",IF(CR26="","",(CEILING(CR25/CR26,1))))</f>
        <v/>
      </c>
      <c r="CS27" s="50" t="str">
        <f>IF(CO20='1. Customizable Structure'!$B$135,"",IF(CS26="","",(CEILING(CS25/CS26,1))))</f>
        <v/>
      </c>
      <c r="CT27" s="50" t="str">
        <f>IF(CP20='1. Customizable Structure'!$B$135,"",IF(CT26="","",(CEILING(CT25/CT26,1))))</f>
        <v/>
      </c>
      <c r="CU27" s="50" t="str">
        <f>IF(CQ20='1. Customizable Structure'!$B$135,"",IF(CU26="","",(CEILING(CU25/CU26,1))))</f>
        <v/>
      </c>
      <c r="CV27" s="50" t="str">
        <f>IF(CR20='1. Customizable Structure'!$B$135,"",IF(CV26="","",(CEILING(CV25/CV26,1))))</f>
        <v/>
      </c>
      <c r="CW27" s="50" t="str">
        <f>IF(CS20='1. Customizable Structure'!$B$135,"",IF(CW26="","",(CEILING(CW25/CW26,1))))</f>
        <v/>
      </c>
      <c r="CX27" s="50" t="str">
        <f>IF(CT20='1. Customizable Structure'!$B$135,"",IF(CX26="","",(CEILING(CX25/CX26,1))))</f>
        <v/>
      </c>
      <c r="CY27" s="50" t="str">
        <f>IF(CU20='1. Customizable Structure'!$B$135,"",IF(CY26="","",(CEILING(CY25/CY26,1))))</f>
        <v/>
      </c>
      <c r="CZ27" s="50" t="str">
        <f>IF(CV20='1. Customizable Structure'!$B$135,"",IF(CZ26="","",(CEILING(CZ25/CZ26,1))))</f>
        <v/>
      </c>
      <c r="DA27" s="509"/>
      <c r="DC27" s="523"/>
      <c r="DD27" s="526"/>
      <c r="DE27" s="529"/>
      <c r="DF27" s="532"/>
      <c r="DG27" s="35" t="str">
        <f>IF(DD20="","",IF(DD20='1. Customizable Structure'!$B$134,'1. Customizable Structure'!$B$141,""))</f>
        <v/>
      </c>
      <c r="DH27" s="50" t="str">
        <f>IF(DD20='1. Customizable Structure'!$B$135,"",IF(DH26="","",(CEILING(DH25/DH26,1))))</f>
        <v/>
      </c>
      <c r="DI27" s="50" t="str">
        <f>IF(DE20='1. Customizable Structure'!$B$135,"",IF(DI26="","",(CEILING(DI25/DI26,1))))</f>
        <v/>
      </c>
      <c r="DJ27" s="50" t="str">
        <f>IF(DF20='1. Customizable Structure'!$B$135,"",IF(DJ26="","",(CEILING(DJ25/DJ26,1))))</f>
        <v/>
      </c>
      <c r="DK27" s="50" t="str">
        <f>IF(DG20='1. Customizable Structure'!$B$135,"",IF(DK26="","",(CEILING(DK25/DK26,1))))</f>
        <v/>
      </c>
      <c r="DL27" s="50" t="str">
        <f>IF(DH20='1. Customizable Structure'!$B$135,"",IF(DL26="","",(CEILING(DL25/DL26,1))))</f>
        <v/>
      </c>
      <c r="DM27" s="50" t="str">
        <f>IF(DI20='1. Customizable Structure'!$B$135,"",IF(DM26="","",(CEILING(DM25/DM26,1))))</f>
        <v/>
      </c>
      <c r="DN27" s="50" t="str">
        <f>IF(DJ20='1. Customizable Structure'!$B$135,"",IF(DN26="","",(CEILING(DN25/DN26,1))))</f>
        <v/>
      </c>
      <c r="DO27" s="50" t="str">
        <f>IF(DK20='1. Customizable Structure'!$B$135,"",IF(DO26="","",(CEILING(DO25/DO26,1))))</f>
        <v/>
      </c>
      <c r="DP27" s="50" t="str">
        <f>IF(DL20='1. Customizable Structure'!$B$135,"",IF(DP26="","",(CEILING(DP25/DP26,1))))</f>
        <v/>
      </c>
      <c r="DQ27" s="50" t="str">
        <f>IF(DM20='1. Customizable Structure'!$B$135,"",IF(DQ26="","",(CEILING(DQ25/DQ26,1))))</f>
        <v/>
      </c>
      <c r="DR27" s="50" t="str">
        <f>IF(DN20='1. Customizable Structure'!$B$135,"",IF(DR26="","",(CEILING(DR25/DR26,1))))</f>
        <v/>
      </c>
      <c r="DS27" s="50" t="str">
        <f>IF(DO20='1. Customizable Structure'!$B$135,"",IF(DS26="","",(CEILING(DS25/DS26,1))))</f>
        <v/>
      </c>
      <c r="DT27" s="509"/>
    </row>
    <row r="28" spans="2:124" ht="32" customHeight="1">
      <c r="B28" s="497" t="s">
        <v>237</v>
      </c>
      <c r="C28" s="498"/>
      <c r="D28" s="493" t="s">
        <v>314</v>
      </c>
      <c r="E28" s="493"/>
      <c r="F28" s="493"/>
      <c r="G28" s="493"/>
      <c r="H28" s="493"/>
      <c r="I28" s="493"/>
      <c r="J28" s="493"/>
      <c r="K28" s="493"/>
      <c r="L28" s="494"/>
      <c r="O28" s="34" t="str">
        <f>IF(DC37="","",DC37)</f>
        <v/>
      </c>
      <c r="P28" s="37" t="str">
        <f>IF(DH44="","",DH44)</f>
        <v/>
      </c>
      <c r="Q28" s="37" t="str">
        <f t="shared" ref="Q28:AA28" si="29">IF(DI44="","",DI44)</f>
        <v/>
      </c>
      <c r="R28" s="37" t="str">
        <f t="shared" si="29"/>
        <v/>
      </c>
      <c r="S28" s="37" t="str">
        <f t="shared" si="29"/>
        <v/>
      </c>
      <c r="T28" s="37" t="str">
        <f t="shared" si="29"/>
        <v/>
      </c>
      <c r="U28" s="37" t="str">
        <f t="shared" si="29"/>
        <v/>
      </c>
      <c r="V28" s="37" t="str">
        <f t="shared" si="29"/>
        <v/>
      </c>
      <c r="W28" s="37" t="str">
        <f t="shared" si="29"/>
        <v/>
      </c>
      <c r="X28" s="37" t="str">
        <f t="shared" si="29"/>
        <v/>
      </c>
      <c r="Y28" s="37" t="str">
        <f t="shared" si="29"/>
        <v/>
      </c>
      <c r="Z28" s="37" t="str">
        <f t="shared" si="29"/>
        <v/>
      </c>
      <c r="AA28" s="37" t="str">
        <f t="shared" si="29"/>
        <v/>
      </c>
      <c r="AB28" s="38" t="str">
        <f t="shared" si="2"/>
        <v/>
      </c>
      <c r="AE28" s="523"/>
      <c r="AF28" s="526"/>
      <c r="AG28" s="529"/>
      <c r="AH28" s="532"/>
      <c r="AI28" s="35" t="str">
        <f>IF($AF$20="","",IF($AF$20='1. Customizable Structure'!$B$134,'1. Customizable Structure'!$B$142,""))</f>
        <v/>
      </c>
      <c r="AJ28" s="50"/>
      <c r="AK28" s="50"/>
      <c r="AL28" s="50"/>
      <c r="AM28" s="50"/>
      <c r="AN28" s="50"/>
      <c r="AO28" s="50"/>
      <c r="AP28" s="50"/>
      <c r="AQ28" s="50"/>
      <c r="AR28" s="50"/>
      <c r="AS28" s="50"/>
      <c r="AT28" s="50"/>
      <c r="AU28" s="50"/>
      <c r="AV28" s="509"/>
      <c r="AX28" s="538"/>
      <c r="AY28" s="526"/>
      <c r="AZ28" s="529"/>
      <c r="BA28" s="532"/>
      <c r="BB28" s="35" t="str">
        <f>IF(AY20="","",IF(AY20='1. Customizable Structure'!$B$134,'1. Customizable Structure'!$B$142,""))</f>
        <v/>
      </c>
      <c r="BC28" s="50"/>
      <c r="BD28" s="50"/>
      <c r="BE28" s="50"/>
      <c r="BF28" s="50"/>
      <c r="BG28" s="50"/>
      <c r="BH28" s="50"/>
      <c r="BI28" s="50"/>
      <c r="BJ28" s="50"/>
      <c r="BK28" s="50"/>
      <c r="BL28" s="50"/>
      <c r="BM28" s="50"/>
      <c r="BN28" s="50"/>
      <c r="BO28" s="509"/>
      <c r="BQ28" s="523"/>
      <c r="BR28" s="526"/>
      <c r="BS28" s="529"/>
      <c r="BT28" s="532"/>
      <c r="BU28" s="35" t="str">
        <f>IF(BR20="","",IF(BR20='1. Customizable Structure'!$B$134,'1. Customizable Structure'!$B$142,""))</f>
        <v/>
      </c>
      <c r="BV28" s="50"/>
      <c r="BW28" s="50"/>
      <c r="BX28" s="50"/>
      <c r="BY28" s="50"/>
      <c r="BZ28" s="50"/>
      <c r="CA28" s="50"/>
      <c r="CB28" s="50"/>
      <c r="CC28" s="50"/>
      <c r="CD28" s="50"/>
      <c r="CE28" s="50"/>
      <c r="CF28" s="50"/>
      <c r="CG28" s="50"/>
      <c r="CH28" s="509"/>
      <c r="CJ28" s="523"/>
      <c r="CK28" s="526"/>
      <c r="CL28" s="529"/>
      <c r="CM28" s="532"/>
      <c r="CN28" s="35" t="str">
        <f>IF(CK20="","",IF(CK20='1. Customizable Structure'!$B$134,'1. Customizable Structure'!$B$142,""))</f>
        <v/>
      </c>
      <c r="CO28" s="50"/>
      <c r="CP28" s="50"/>
      <c r="CQ28" s="50"/>
      <c r="CR28" s="50"/>
      <c r="CS28" s="50"/>
      <c r="CT28" s="50"/>
      <c r="CU28" s="50"/>
      <c r="CV28" s="50"/>
      <c r="CW28" s="50"/>
      <c r="CX28" s="50"/>
      <c r="CY28" s="50"/>
      <c r="CZ28" s="50"/>
      <c r="DA28" s="509"/>
      <c r="DC28" s="523"/>
      <c r="DD28" s="526"/>
      <c r="DE28" s="529"/>
      <c r="DF28" s="532"/>
      <c r="DG28" s="35" t="str">
        <f>IF(DD20="","",IF(DD20='1. Customizable Structure'!$B$134,'1. Customizable Structure'!$B$142,""))</f>
        <v/>
      </c>
      <c r="DH28" s="50"/>
      <c r="DI28" s="50"/>
      <c r="DJ28" s="50"/>
      <c r="DK28" s="50"/>
      <c r="DL28" s="50"/>
      <c r="DM28" s="50"/>
      <c r="DN28" s="50"/>
      <c r="DO28" s="50"/>
      <c r="DP28" s="50"/>
      <c r="DQ28" s="50"/>
      <c r="DR28" s="50"/>
      <c r="DS28" s="50"/>
      <c r="DT28" s="509"/>
    </row>
    <row r="29" spans="2:124" ht="32" customHeight="1">
      <c r="B29" s="541"/>
      <c r="C29" s="542"/>
      <c r="D29" s="495"/>
      <c r="E29" s="495"/>
      <c r="F29" s="495"/>
      <c r="G29" s="495"/>
      <c r="H29" s="495"/>
      <c r="I29" s="495"/>
      <c r="J29" s="495"/>
      <c r="K29" s="495"/>
      <c r="L29" s="496"/>
      <c r="O29" s="34" t="str">
        <f>IF(DC51="","",DC51)</f>
        <v/>
      </c>
      <c r="P29" s="37" t="str">
        <f>IF(DH58="","",DH58)</f>
        <v/>
      </c>
      <c r="Q29" s="37" t="str">
        <f t="shared" ref="Q29:AA29" si="30">IF(DI58="","",DI58)</f>
        <v/>
      </c>
      <c r="R29" s="37" t="str">
        <f t="shared" si="30"/>
        <v/>
      </c>
      <c r="S29" s="37" t="str">
        <f t="shared" si="30"/>
        <v/>
      </c>
      <c r="T29" s="37" t="str">
        <f t="shared" si="30"/>
        <v/>
      </c>
      <c r="U29" s="37" t="str">
        <f t="shared" si="30"/>
        <v/>
      </c>
      <c r="V29" s="37" t="str">
        <f t="shared" si="30"/>
        <v/>
      </c>
      <c r="W29" s="37" t="str">
        <f t="shared" si="30"/>
        <v/>
      </c>
      <c r="X29" s="37" t="str">
        <f t="shared" si="30"/>
        <v/>
      </c>
      <c r="Y29" s="37" t="str">
        <f t="shared" si="30"/>
        <v/>
      </c>
      <c r="Z29" s="37" t="str">
        <f t="shared" si="30"/>
        <v/>
      </c>
      <c r="AA29" s="37" t="str">
        <f t="shared" si="30"/>
        <v/>
      </c>
      <c r="AB29" s="38" t="str">
        <f>IF(P29="","",SUM(P29:AA29))</f>
        <v/>
      </c>
      <c r="AE29" s="523"/>
      <c r="AF29" s="526"/>
      <c r="AG29" s="529"/>
      <c r="AH29" s="532"/>
      <c r="AI29" s="35" t="str">
        <f>IF($AF$20="","",IF($AF$20='1. Customizable Structure'!$B$134,'1. Customizable Structure'!$B$143,""))</f>
        <v/>
      </c>
      <c r="AJ29" s="50" t="str">
        <f>IF($AF$20='1. Customizable Structure'!$B$135,"",IF(AJ28="","",(CEILING(AJ24*AJ27/AJ28,1))))</f>
        <v/>
      </c>
      <c r="AK29" s="50" t="str">
        <f>IF($AF$20='1. Customizable Structure'!$B$135,"",IF(AK28="","",(CEILING(AK24*AK27/AK28,1))))</f>
        <v/>
      </c>
      <c r="AL29" s="50" t="str">
        <f>IF($AF$20='1. Customizable Structure'!$B$135,"",IF(AL28="","",(CEILING(AL24*AL27/AL28,1))))</f>
        <v/>
      </c>
      <c r="AM29" s="50" t="str">
        <f>IF($AF$20='1. Customizable Structure'!$B$135,"",IF(AM28="","",(CEILING(AM24*AM27/AM28,1))))</f>
        <v/>
      </c>
      <c r="AN29" s="50" t="str">
        <f>IF($AF$20='1. Customizable Structure'!$B$135,"",IF(AN28="","",(CEILING(AN24*AN27/AN28,1))))</f>
        <v/>
      </c>
      <c r="AO29" s="50" t="str">
        <f>IF($AF$20='1. Customizable Structure'!$B$135,"",IF(AO28="","",(CEILING(AO24*AO27/AO28,1))))</f>
        <v/>
      </c>
      <c r="AP29" s="50" t="str">
        <f>IF($AF$20='1. Customizable Structure'!$B$135,"",IF(AP28="","",(CEILING(AP24*AP27/AP28,1))))</f>
        <v/>
      </c>
      <c r="AQ29" s="50" t="str">
        <f>IF($AF$20='1. Customizable Structure'!$B$135,"",IF(AQ28="","",(CEILING(AQ24*AQ27/AQ28,1))))</f>
        <v/>
      </c>
      <c r="AR29" s="50" t="str">
        <f>IF($AF$20='1. Customizable Structure'!$B$135,"",IF(AR28="","",(CEILING(AR24*AR27/AR28,1))))</f>
        <v/>
      </c>
      <c r="AS29" s="50" t="str">
        <f>IF($AF$20='1. Customizable Structure'!$B$135,"",IF(AS28="","",(CEILING(AS24*AS27/AS28,1))))</f>
        <v/>
      </c>
      <c r="AT29" s="50" t="str">
        <f>IF($AF$20='1. Customizable Structure'!$B$135,"",IF(AT28="","",(CEILING(AT24*AT27/AT28,1))))</f>
        <v/>
      </c>
      <c r="AU29" s="50" t="str">
        <f>IF($AF$20='1. Customizable Structure'!$B$135,"",IF(AU28="","",(CEILING(AU24*AU27/AU28,1))))</f>
        <v/>
      </c>
      <c r="AV29" s="509"/>
      <c r="AX29" s="538"/>
      <c r="AY29" s="526"/>
      <c r="AZ29" s="529"/>
      <c r="BA29" s="532"/>
      <c r="BB29" s="35" t="str">
        <f>IF(AY20="","",IF(AY20='1. Customizable Structure'!$B$134,'1. Customizable Structure'!$B$143,""))</f>
        <v/>
      </c>
      <c r="BC29" s="50" t="str">
        <f>IF(AY20='1. Customizable Structure'!$B$135,"",IF(BC28="","",(CEILING(BC24*BC27/BC28,1))))</f>
        <v/>
      </c>
      <c r="BD29" s="50" t="str">
        <f>IF(AZ20='1. Customizable Structure'!$B$135,"",IF(BD28="","",(CEILING(BD24*BD27/BD28,1))))</f>
        <v/>
      </c>
      <c r="BE29" s="50" t="str">
        <f>IF(BA20='1. Customizable Structure'!$B$135,"",IF(BE28="","",(CEILING(BE24*BE27/BE28,1))))</f>
        <v/>
      </c>
      <c r="BF29" s="50" t="str">
        <f>IF(BB20='1. Customizable Structure'!$B$135,"",IF(BF28="","",(CEILING(BF24*BF27/BF28,1))))</f>
        <v/>
      </c>
      <c r="BG29" s="50" t="str">
        <f>IF(BC20='1. Customizable Structure'!$B$135,"",IF(BG28="","",(CEILING(BG24*BG27/BG28,1))))</f>
        <v/>
      </c>
      <c r="BH29" s="50" t="str">
        <f>IF(BD20='1. Customizable Structure'!$B$135,"",IF(BH28="","",(CEILING(BH24*BH27/BH28,1))))</f>
        <v/>
      </c>
      <c r="BI29" s="50" t="str">
        <f>IF(BE20='1. Customizable Structure'!$B$135,"",IF(BI28="","",(CEILING(BI24*BI27/BI28,1))))</f>
        <v/>
      </c>
      <c r="BJ29" s="50" t="str">
        <f>IF(BF20='1. Customizable Structure'!$B$135,"",IF(BJ28="","",(CEILING(BJ24*BJ27/BJ28,1))))</f>
        <v/>
      </c>
      <c r="BK29" s="50" t="str">
        <f>IF(BG20='1. Customizable Structure'!$B$135,"",IF(BK28="","",(CEILING(BK24*BK27/BK28,1))))</f>
        <v/>
      </c>
      <c r="BL29" s="50" t="str">
        <f>IF(BH20='1. Customizable Structure'!$B$135,"",IF(BL28="","",(CEILING(BL24*BL27/BL28,1))))</f>
        <v/>
      </c>
      <c r="BM29" s="50" t="str">
        <f>IF(BI20='1. Customizable Structure'!$B$135,"",IF(BM28="","",(CEILING(BM24*BM27/BM28,1))))</f>
        <v/>
      </c>
      <c r="BN29" s="50" t="str">
        <f>IF(BJ20='1. Customizable Structure'!$B$135,"",IF(BN28="","",(CEILING(BN24*BN27/BN28,1))))</f>
        <v/>
      </c>
      <c r="BO29" s="509"/>
      <c r="BQ29" s="523"/>
      <c r="BR29" s="526"/>
      <c r="BS29" s="529"/>
      <c r="BT29" s="532"/>
      <c r="BU29" s="35" t="str">
        <f>IF(BR20="","",IF(BR20='1. Customizable Structure'!$B$134,'1. Customizable Structure'!$B$143,""))</f>
        <v/>
      </c>
      <c r="BV29" s="50" t="str">
        <f>IF(BR20='1. Customizable Structure'!$B$135,"",IF(BV28="","",(CEILING(BV24*BV27/BV28,1))))</f>
        <v/>
      </c>
      <c r="BW29" s="50" t="str">
        <f>IF(BS20='1. Customizable Structure'!$B$135,"",IF(BW28="","",(CEILING(BW24*BW27/BW28,1))))</f>
        <v/>
      </c>
      <c r="BX29" s="50" t="str">
        <f>IF(BT20='1. Customizable Structure'!$B$135,"",IF(BX28="","",(CEILING(BX24*BX27/BX28,1))))</f>
        <v/>
      </c>
      <c r="BY29" s="50" t="str">
        <f>IF(BU20='1. Customizable Structure'!$B$135,"",IF(BY28="","",(CEILING(BY24*BY27/BY28,1))))</f>
        <v/>
      </c>
      <c r="BZ29" s="50" t="str">
        <f>IF(BV20='1. Customizable Structure'!$B$135,"",IF(BZ28="","",(CEILING(BZ24*BZ27/BZ28,1))))</f>
        <v/>
      </c>
      <c r="CA29" s="50" t="str">
        <f>IF(BW20='1. Customizable Structure'!$B$135,"",IF(CA28="","",(CEILING(CA24*CA27/CA28,1))))</f>
        <v/>
      </c>
      <c r="CB29" s="50" t="str">
        <f>IF(BX20='1. Customizable Structure'!$B$135,"",IF(CB28="","",(CEILING(CB24*CB27/CB28,1))))</f>
        <v/>
      </c>
      <c r="CC29" s="50" t="str">
        <f>IF(BY20='1. Customizable Structure'!$B$135,"",IF(CC28="","",(CEILING(CC24*CC27/CC28,1))))</f>
        <v/>
      </c>
      <c r="CD29" s="50" t="str">
        <f>IF(BZ20='1. Customizable Structure'!$B$135,"",IF(CD28="","",(CEILING(CD24*CD27/CD28,1))))</f>
        <v/>
      </c>
      <c r="CE29" s="50" t="str">
        <f>IF(CA20='1. Customizable Structure'!$B$135,"",IF(CE28="","",(CEILING(CE24*CE27/CE28,1))))</f>
        <v/>
      </c>
      <c r="CF29" s="50" t="str">
        <f>IF(CB20='1. Customizable Structure'!$B$135,"",IF(CF28="","",(CEILING(CF24*CF27/CF28,1))))</f>
        <v/>
      </c>
      <c r="CG29" s="50" t="str">
        <f>IF(CC20='1. Customizable Structure'!$B$135,"",IF(CG28="","",(CEILING(CG24*CG27/CG28,1))))</f>
        <v/>
      </c>
      <c r="CH29" s="509"/>
      <c r="CJ29" s="523"/>
      <c r="CK29" s="526"/>
      <c r="CL29" s="529"/>
      <c r="CM29" s="532"/>
      <c r="CN29" s="35" t="str">
        <f>IF(CK20="","",IF(CK20='1. Customizable Structure'!$B$134,'1. Customizable Structure'!$B$143,""))</f>
        <v/>
      </c>
      <c r="CO29" s="50" t="str">
        <f>IF(CK20='1. Customizable Structure'!$B$135,"",IF(CO28="","",(CEILING(CO24*CO27/CO28,1))))</f>
        <v/>
      </c>
      <c r="CP29" s="50" t="str">
        <f>IF(CL20='1. Customizable Structure'!$B$135,"",IF(CP28="","",(CEILING(CP24*CP27/CP28,1))))</f>
        <v/>
      </c>
      <c r="CQ29" s="50" t="str">
        <f>IF(CM20='1. Customizable Structure'!$B$135,"",IF(CQ28="","",(CEILING(CQ24*CQ27/CQ28,1))))</f>
        <v/>
      </c>
      <c r="CR29" s="50" t="str">
        <f>IF(CN20='1. Customizable Structure'!$B$135,"",IF(CR28="","",(CEILING(CR24*CR27/CR28,1))))</f>
        <v/>
      </c>
      <c r="CS29" s="50" t="str">
        <f>IF(CO20='1. Customizable Structure'!$B$135,"",IF(CS28="","",(CEILING(CS24*CS27/CS28,1))))</f>
        <v/>
      </c>
      <c r="CT29" s="50" t="str">
        <f>IF(CP20='1. Customizable Structure'!$B$135,"",IF(CT28="","",(CEILING(CT24*CT27/CT28,1))))</f>
        <v/>
      </c>
      <c r="CU29" s="50" t="str">
        <f>IF(CQ20='1. Customizable Structure'!$B$135,"",IF(CU28="","",(CEILING(CU24*CU27/CU28,1))))</f>
        <v/>
      </c>
      <c r="CV29" s="50" t="str">
        <f>IF(CR20='1. Customizable Structure'!$B$135,"",IF(CV28="","",(CEILING(CV24*CV27/CV28,1))))</f>
        <v/>
      </c>
      <c r="CW29" s="50" t="str">
        <f>IF(CS20='1. Customizable Structure'!$B$135,"",IF(CW28="","",(CEILING(CW24*CW27/CW28,1))))</f>
        <v/>
      </c>
      <c r="CX29" s="50" t="str">
        <f>IF(CT20='1. Customizable Structure'!$B$135,"",IF(CX28="","",(CEILING(CX24*CX27/CX28,1))))</f>
        <v/>
      </c>
      <c r="CY29" s="50" t="str">
        <f>IF(CU20='1. Customizable Structure'!$B$135,"",IF(CY28="","",(CEILING(CY24*CY27/CY28,1))))</f>
        <v/>
      </c>
      <c r="CZ29" s="50" t="str">
        <f>IF(CV20='1. Customizable Structure'!$B$135,"",IF(CZ28="","",(CEILING(CZ24*CZ27/CZ28,1))))</f>
        <v/>
      </c>
      <c r="DA29" s="509"/>
      <c r="DC29" s="523"/>
      <c r="DD29" s="526"/>
      <c r="DE29" s="529"/>
      <c r="DF29" s="532"/>
      <c r="DG29" s="35" t="str">
        <f>IF(DD20="","",IF(DD20='1. Customizable Structure'!$B$134,'1. Customizable Structure'!$B$143,""))</f>
        <v/>
      </c>
      <c r="DH29" s="50" t="str">
        <f>IF(DD20='1. Customizable Structure'!$B$135,"",IF(DH28="","",(CEILING(DH24*DH27/DH28,1))))</f>
        <v/>
      </c>
      <c r="DI29" s="50" t="str">
        <f>IF(DE20='1. Customizable Structure'!$B$135,"",IF(DI28="","",(CEILING(DI24*DI27/DI28,1))))</f>
        <v/>
      </c>
      <c r="DJ29" s="50" t="str">
        <f>IF(DF20='1. Customizable Structure'!$B$135,"",IF(DJ28="","",(CEILING(DJ24*DJ27/DJ28,1))))</f>
        <v/>
      </c>
      <c r="DK29" s="50" t="str">
        <f>IF(DG20='1. Customizable Structure'!$B$135,"",IF(DK28="","",(CEILING(DK24*DK27/DK28,1))))</f>
        <v/>
      </c>
      <c r="DL29" s="50" t="str">
        <f>IF(DH20='1. Customizable Structure'!$B$135,"",IF(DL28="","",(CEILING(DL24*DL27/DL28,1))))</f>
        <v/>
      </c>
      <c r="DM29" s="50" t="str">
        <f>IF(DI20='1. Customizable Structure'!$B$135,"",IF(DM28="","",(CEILING(DM24*DM27/DM28,1))))</f>
        <v/>
      </c>
      <c r="DN29" s="50" t="str">
        <f>IF(DJ20='1. Customizable Structure'!$B$135,"",IF(DN28="","",(CEILING(DN24*DN27/DN28,1))))</f>
        <v/>
      </c>
      <c r="DO29" s="50" t="str">
        <f>IF(DK20='1. Customizable Structure'!$B$135,"",IF(DO28="","",(CEILING(DO24*DO27/DO28,1))))</f>
        <v/>
      </c>
      <c r="DP29" s="50" t="str">
        <f>IF(DL20='1. Customizable Structure'!$B$135,"",IF(DP28="","",(CEILING(DP24*DP27/DP28,1))))</f>
        <v/>
      </c>
      <c r="DQ29" s="50" t="str">
        <f>IF(DM20='1. Customizable Structure'!$B$135,"",IF(DQ28="","",(CEILING(DQ24*DQ27/DQ28,1))))</f>
        <v/>
      </c>
      <c r="DR29" s="50" t="str">
        <f>IF(DN20='1. Customizable Structure'!$B$135,"",IF(DR28="","",(CEILING(DR24*DR27/DR28,1))))</f>
        <v/>
      </c>
      <c r="DS29" s="50" t="str">
        <f>IF(DO20='1. Customizable Structure'!$B$135,"",IF(DS28="","",(CEILING(DS24*DS27/DS28,1))))</f>
        <v/>
      </c>
      <c r="DT29" s="509"/>
    </row>
    <row r="30" spans="2:124" ht="32" customHeight="1" thickBot="1">
      <c r="B30" s="497" t="s">
        <v>238</v>
      </c>
      <c r="C30" s="498"/>
      <c r="D30" s="493" t="s">
        <v>241</v>
      </c>
      <c r="E30" s="493"/>
      <c r="F30" s="493"/>
      <c r="G30" s="493"/>
      <c r="H30" s="493"/>
      <c r="I30" s="493"/>
      <c r="J30" s="493"/>
      <c r="K30" s="493"/>
      <c r="L30" s="494"/>
      <c r="N30" s="32"/>
      <c r="O30" s="150"/>
      <c r="P30" s="113"/>
      <c r="Q30" s="113"/>
      <c r="R30" s="113"/>
      <c r="S30" s="113"/>
      <c r="T30" s="113"/>
      <c r="U30" s="113"/>
      <c r="V30" s="113"/>
      <c r="W30" s="113"/>
      <c r="X30" s="113"/>
      <c r="Y30" s="113"/>
      <c r="Z30" s="113"/>
      <c r="AA30" s="113"/>
      <c r="AB30" s="151" t="str">
        <f>IF(P30="","",SUM(P30:AA30))</f>
        <v/>
      </c>
      <c r="AE30" s="524"/>
      <c r="AF30" s="527"/>
      <c r="AG30" s="530"/>
      <c r="AH30" s="533"/>
      <c r="AI30" s="71" t="str">
        <f>IF($AF$20="","",IF($AF$20='1. Customizable Structure'!$B$134,'1. Customizable Structure'!$B$144,'1. Customizable Structure'!$G$140))</f>
        <v/>
      </c>
      <c r="AJ30" s="72" t="str">
        <f>IF($AF$20='1. Customizable Structure'!$B$134,IF(AJ29="","",AJ29*$AH$23),IF(AJ25="","",AJ25*$AH$23))</f>
        <v/>
      </c>
      <c r="AK30" s="72" t="str">
        <f>IF($AF$20='1. Customizable Structure'!$B$134,IF(AK29="","",AK29*$AH$23),IF(AK25="","",AK25*$AH$23))</f>
        <v/>
      </c>
      <c r="AL30" s="72" t="str">
        <f>IF($AF$20='1. Customizable Structure'!$B$134,IF(AL29="","",AL29*$AH$23),IF(AL25="","",AL25*$AH$23))</f>
        <v/>
      </c>
      <c r="AM30" s="72" t="str">
        <f>IF($AF$20='1. Customizable Structure'!$B$134,IF(AM29="","",AM29*$AH$23),IF(AM25="","",AM25*$AH$23))</f>
        <v/>
      </c>
      <c r="AN30" s="72" t="str">
        <f>IF($AF$20='1. Customizable Structure'!$B$134,IF(AN29="","",AN29*$AH$23),IF(AN25="","",AN25*$AH$23))</f>
        <v/>
      </c>
      <c r="AO30" s="72" t="str">
        <f>IF($AF$20='1. Customizable Structure'!$B$134,IF(AO29="","",AO29*$AH$23),IF(AO25="","",AO25*$AH$23))</f>
        <v/>
      </c>
      <c r="AP30" s="72" t="str">
        <f>IF($AF$20='1. Customizable Structure'!$B$134,IF(AP29="","",AP29*$AH$23),IF(AP25="","",AP25*$AH$23))</f>
        <v/>
      </c>
      <c r="AQ30" s="72" t="str">
        <f>IF($AF$20='1. Customizable Structure'!$B$134,IF(AQ29="","",AQ29*$AH$23),IF(AQ25="","",AQ25*$AH$23))</f>
        <v/>
      </c>
      <c r="AR30" s="72" t="str">
        <f>IF($AF$20='1. Customizable Structure'!$B$134,IF(AR29="","",AR29*$AH$23),IF(AR25="","",AR25*$AH$23))</f>
        <v/>
      </c>
      <c r="AS30" s="72" t="str">
        <f>IF($AF$20='1. Customizable Structure'!$B$134,IF(AS29="","",AS29*$AH$23),IF(AS25="","",AS25*$AH$23))</f>
        <v/>
      </c>
      <c r="AT30" s="72" t="str">
        <f>IF($AF$20='1. Customizable Structure'!$B$134,IF(AT29="","",AT29*$AH$23),IF(AT25="","",AT25*$AH$23))</f>
        <v/>
      </c>
      <c r="AU30" s="72" t="str">
        <f>IF($AF$20='1. Customizable Structure'!$B$134,IF(AU29="","",AU29*$AH$23),IF(AU25="","",AU25*$AH$23))</f>
        <v/>
      </c>
      <c r="AV30" s="510"/>
      <c r="AX30" s="539"/>
      <c r="AY30" s="527"/>
      <c r="AZ30" s="530"/>
      <c r="BA30" s="533"/>
      <c r="BB30" s="71" t="str">
        <f>IF(AY20="","",IF(AY20='1. Customizable Structure'!$B$134,'1. Customizable Structure'!$B$144,'1. Customizable Structure'!$G$140))</f>
        <v/>
      </c>
      <c r="BC30" s="72" t="str">
        <f>IF(AY20='1. Customizable Structure'!$B$134,IF(BC29="","",BC29*BA23),IF(BC25="","",BC25*BA23))</f>
        <v/>
      </c>
      <c r="BD30" s="72" t="str">
        <f>IF(AY20='1. Customizable Structure'!$B$134,IF(BD29="","",BD29*BA23),IF(BD25="","",BD25*BA23))</f>
        <v/>
      </c>
      <c r="BE30" s="72" t="str">
        <f>IF(AY20='1. Customizable Structure'!$B$134,IF(BE29="","",BE29*BA23),IF(BE25="","",BE25*BA23))</f>
        <v/>
      </c>
      <c r="BF30" s="72" t="str">
        <f>IF(AY20='1. Customizable Structure'!$B$134,IF(BF29="","",BF29*BA23),IF(BF25="","",BF25*BA23))</f>
        <v/>
      </c>
      <c r="BG30" s="72" t="str">
        <f>IF(AY20='1. Customizable Structure'!$B$134,IF(BG29="","",BG29*BA23),IF(BG25="","",BG25*BA23))</f>
        <v/>
      </c>
      <c r="BH30" s="72" t="str">
        <f>IF(AY20='1. Customizable Structure'!$B$134,IF(BH29="","",BH29*BA23),IF(BH25="","",BH25*BA23))</f>
        <v/>
      </c>
      <c r="BI30" s="72" t="str">
        <f>IF(AY20='1. Customizable Structure'!$B$134,IF(BI29="","",BI29*BA23),IF(BI25="","",BI25*BA23))</f>
        <v/>
      </c>
      <c r="BJ30" s="72" t="str">
        <f>IF(AY20='1. Customizable Structure'!$B$134,IF(BJ29="","",BJ29*BA23),IF(BJ25="","",BJ25*BA23))</f>
        <v/>
      </c>
      <c r="BK30" s="72" t="str">
        <f>IF(AY20='1. Customizable Structure'!$B$134,IF(BK29="","",BK29*BA23),IF(BK25="","",BK25*BA23))</f>
        <v/>
      </c>
      <c r="BL30" s="72" t="str">
        <f>IF(AY20='1. Customizable Structure'!$B$134,IF(BL29="","",BL29*BA23),IF(BL25="","",BL25*BA23))</f>
        <v/>
      </c>
      <c r="BM30" s="72" t="str">
        <f>IF(AY20='1. Customizable Structure'!$B$134,IF(BM29="","",BM29*BA23),IF(BM25="","",BM25*BA23))</f>
        <v/>
      </c>
      <c r="BN30" s="72" t="str">
        <f>IF(AY20='1. Customizable Structure'!$B$134,IF(BN29="","",BN29*BA23),IF(BN25="","",BN25*BA23))</f>
        <v/>
      </c>
      <c r="BO30" s="510"/>
      <c r="BQ30" s="524"/>
      <c r="BR30" s="527"/>
      <c r="BS30" s="530"/>
      <c r="BT30" s="533"/>
      <c r="BU30" s="71" t="str">
        <f>IF(BR20="","",IF(BR20='1. Customizable Structure'!$B$134,'1. Customizable Structure'!$B$144,'1. Customizable Structure'!$G$140))</f>
        <v/>
      </c>
      <c r="BV30" s="72" t="str">
        <f>IF(BR20='1. Customizable Structure'!$B$134,IF(BV29="","",BV29*BT23),IF(BV25="","",BV25*BT23))</f>
        <v/>
      </c>
      <c r="BW30" s="72" t="str">
        <f>IF(BR20='1. Customizable Structure'!$B$134,IF(BW29="","",BW29*BT23),IF(BW25="","",BW25*BT23))</f>
        <v/>
      </c>
      <c r="BX30" s="72" t="str">
        <f>IF(BR20='1. Customizable Structure'!$B$134,IF(BX29="","",BX29*BT23),IF(BX25="","",BX25*BT23))</f>
        <v/>
      </c>
      <c r="BY30" s="72" t="str">
        <f>IF(BR20='1. Customizable Structure'!$B$134,IF(BY29="","",BY29*BT23),IF(BY25="","",BY25*BT23))</f>
        <v/>
      </c>
      <c r="BZ30" s="72" t="str">
        <f>IF(BR20='1. Customizable Structure'!$B$134,IF(BZ29="","",BZ29*BT23),IF(BZ25="","",BZ25*BT23))</f>
        <v/>
      </c>
      <c r="CA30" s="72" t="str">
        <f>IF(BR20='1. Customizable Structure'!$B$134,IF(CA29="","",CA29*BT23),IF(CA25="","",CA25*BT23))</f>
        <v/>
      </c>
      <c r="CB30" s="72" t="str">
        <f>IF(BR20='1. Customizable Structure'!$B$134,IF(CB29="","",CB29*BT23),IF(CB25="","",CB25*BT23))</f>
        <v/>
      </c>
      <c r="CC30" s="72" t="str">
        <f>IF(BR20='1. Customizable Structure'!$B$134,IF(CC29="","",CC29*BT23),IF(CC25="","",CC25*BT23))</f>
        <v/>
      </c>
      <c r="CD30" s="72" t="str">
        <f>IF(BR20='1. Customizable Structure'!$B$134,IF(CD29="","",CD29*BT23),IF(CD25="","",CD25*BT23))</f>
        <v/>
      </c>
      <c r="CE30" s="72" t="str">
        <f>IF(BR20='1. Customizable Structure'!$B$134,IF(CE29="","",CE29*BT23),IF(CE25="","",CE25*BT23))</f>
        <v/>
      </c>
      <c r="CF30" s="72" t="str">
        <f>IF(BR20='1. Customizable Structure'!$B$134,IF(CF29="","",CF29*BT23),IF(CF25="","",CF25*BT23))</f>
        <v/>
      </c>
      <c r="CG30" s="72" t="str">
        <f>IF(BR20='1. Customizable Structure'!$B$134,IF(CG29="","",CG29*BT23),IF(CG25="","",CG25*BT23))</f>
        <v/>
      </c>
      <c r="CH30" s="510"/>
      <c r="CJ30" s="524"/>
      <c r="CK30" s="527"/>
      <c r="CL30" s="530"/>
      <c r="CM30" s="533"/>
      <c r="CN30" s="71" t="str">
        <f>IF(CK20="","",IF(CK20='1. Customizable Structure'!$B$134,'1. Customizable Structure'!$B$144,'1. Customizable Structure'!$G$140))</f>
        <v/>
      </c>
      <c r="CO30" s="72" t="str">
        <f>IF(CK20='1. Customizable Structure'!$B$134,IF(CO29="","",CO29*CM23),IF(CO25="","",CO25*CM23))</f>
        <v/>
      </c>
      <c r="CP30" s="72" t="str">
        <f>IF(CK20='1. Customizable Structure'!$B$134,IF(CP29="","",CP29*CM23),IF(CP25="","",CP25*CM23))</f>
        <v/>
      </c>
      <c r="CQ30" s="72" t="str">
        <f>IF(CK20='1. Customizable Structure'!$B$134,IF(CQ29="","",CQ29*CM23),IF(CQ25="","",CQ25*CM23))</f>
        <v/>
      </c>
      <c r="CR30" s="72" t="str">
        <f>IF(CK20='1. Customizable Structure'!$B$134,IF(CR29="","",CR29*CM23),IF(CR25="","",CR25*CM23))</f>
        <v/>
      </c>
      <c r="CS30" s="72" t="str">
        <f>IF(CK20='1. Customizable Structure'!$B$134,IF(CS29="","",CS29*CM23),IF(CS25="","",CS25*CM23))</f>
        <v/>
      </c>
      <c r="CT30" s="72" t="str">
        <f>IF(CK20='1. Customizable Structure'!$B$134,IF(CT29="","",CT29*CM23),IF(CT25="","",CT25*CM23))</f>
        <v/>
      </c>
      <c r="CU30" s="72" t="str">
        <f>IF(CK20='1. Customizable Structure'!$B$134,IF(CU29="","",CU29*CM23),IF(CU25="","",CU25*CM23))</f>
        <v/>
      </c>
      <c r="CV30" s="72" t="str">
        <f>IF(CK20='1. Customizable Structure'!$B$134,IF(CV29="","",CV29*CM23),IF(CV25="","",CV25*CM23))</f>
        <v/>
      </c>
      <c r="CW30" s="72" t="str">
        <f>IF(CK20='1. Customizable Structure'!$B$134,IF(CW29="","",CW29*CM23),IF(CW25="","",CW25*CM23))</f>
        <v/>
      </c>
      <c r="CX30" s="72" t="str">
        <f>IF(CK20='1. Customizable Structure'!$B$134,IF(CX29="","",CX29*CM23),IF(CX25="","",CX25*CM23))</f>
        <v/>
      </c>
      <c r="CY30" s="72" t="str">
        <f>IF(CK20='1. Customizable Structure'!$B$134,IF(CY29="","",CY29*CM23),IF(CY25="","",CY25*CM23))</f>
        <v/>
      </c>
      <c r="CZ30" s="72" t="str">
        <f>IF(CK20='1. Customizable Structure'!$B$134,IF(CZ29="","",CZ29*CM23),IF(CZ25="","",CZ25*CM23))</f>
        <v/>
      </c>
      <c r="DA30" s="510"/>
      <c r="DC30" s="524"/>
      <c r="DD30" s="527"/>
      <c r="DE30" s="530"/>
      <c r="DF30" s="533"/>
      <c r="DG30" s="71" t="str">
        <f>IF(DD20="","",IF(DD20='1. Customizable Structure'!$B$134,'1. Customizable Structure'!$B$144,'1. Customizable Structure'!$G$140))</f>
        <v/>
      </c>
      <c r="DH30" s="72" t="str">
        <f>IF(DD20='1. Customizable Structure'!$B$134,IF(DH29="","",DH29*DF23),IF(DH25="","",DH25*DF23))</f>
        <v/>
      </c>
      <c r="DI30" s="72" t="str">
        <f>IF(DD20='1. Customizable Structure'!$B$134,IF(DI29="","",DI29*DF23),IF(DI25="","",DI25*DF23))</f>
        <v/>
      </c>
      <c r="DJ30" s="72" t="str">
        <f>IF(DD20='1. Customizable Structure'!$B$134,IF(DJ29="","",DJ29*DF23),IF(DJ25="","",DJ25*DF23))</f>
        <v/>
      </c>
      <c r="DK30" s="72" t="str">
        <f>IF(DD20='1. Customizable Structure'!$B$134,IF(DK29="","",DK29*DF23),IF(DK25="","",DK25*DF23))</f>
        <v/>
      </c>
      <c r="DL30" s="72" t="str">
        <f>IF(DD20='1. Customizable Structure'!$B$134,IF(DL29="","",DL29*DF23),IF(DL25="","",DL25*DF23))</f>
        <v/>
      </c>
      <c r="DM30" s="72" t="str">
        <f>IF(DD20='1. Customizable Structure'!$B$134,IF(DM29="","",DM29*DF23),IF(DM25="","",DM25*DF23))</f>
        <v/>
      </c>
      <c r="DN30" s="72" t="str">
        <f>IF(DD20='1. Customizable Structure'!$B$134,IF(DN29="","",DN29*DF23),IF(DN25="","",DN25*DF23))</f>
        <v/>
      </c>
      <c r="DO30" s="72" t="str">
        <f>IF(DD20='1. Customizable Structure'!$B$134,IF(DO29="","",DO29*DF23),IF(DO25="","",DO25*DF23))</f>
        <v/>
      </c>
      <c r="DP30" s="72" t="str">
        <f>IF(DD20='1. Customizable Structure'!$B$134,IF(DP29="","",DP29*DF23),IF(DP25="","",DP25*DF23))</f>
        <v/>
      </c>
      <c r="DQ30" s="72" t="str">
        <f>IF(DD20='1. Customizable Structure'!$B$134,IF(DQ29="","",DQ29*DF23),IF(DQ25="","",DQ25*DF23))</f>
        <v/>
      </c>
      <c r="DR30" s="72" t="str">
        <f>IF(DD20='1. Customizable Structure'!$B$134,IF(DR29="","",DR29*DF23),IF(DR25="","",DR25*DF23))</f>
        <v/>
      </c>
      <c r="DS30" s="72" t="str">
        <f>IF(DD20='1. Customizable Structure'!$B$134,IF(DS29="","",DS29*DF23),IF(DS25="","",DS25*DF23))</f>
        <v/>
      </c>
      <c r="DT30" s="510"/>
    </row>
    <row r="31" spans="2:124" ht="32" customHeight="1" thickBot="1">
      <c r="B31" s="541"/>
      <c r="C31" s="542"/>
      <c r="D31" s="495"/>
      <c r="E31" s="495"/>
      <c r="F31" s="495"/>
      <c r="G31" s="495"/>
      <c r="H31" s="495"/>
      <c r="I31" s="495"/>
      <c r="J31" s="495"/>
      <c r="K31" s="495"/>
      <c r="L31" s="496"/>
      <c r="O31" s="36"/>
      <c r="P31" s="39"/>
      <c r="Q31" s="39"/>
      <c r="R31" s="39"/>
      <c r="S31" s="39"/>
      <c r="T31" s="39"/>
      <c r="U31" s="39"/>
      <c r="V31" s="39"/>
      <c r="W31" s="39"/>
      <c r="X31" s="39"/>
      <c r="Y31" s="39"/>
      <c r="Z31" s="39"/>
      <c r="AA31" s="39"/>
      <c r="AB31" s="40" t="str">
        <f>IF(P31="","",SUM(P31:AA31))</f>
        <v/>
      </c>
      <c r="AE31" s="505" t="s">
        <v>64</v>
      </c>
      <c r="AF31" s="506"/>
      <c r="AG31" s="506"/>
      <c r="AH31" s="506"/>
      <c r="AI31" s="506"/>
      <c r="AJ31" s="506"/>
      <c r="AK31" s="506"/>
      <c r="AL31" s="506"/>
      <c r="AM31" s="506"/>
      <c r="AN31" s="506"/>
      <c r="AO31" s="506"/>
      <c r="AP31" s="506"/>
      <c r="AQ31" s="506"/>
      <c r="AR31" s="506"/>
      <c r="AS31" s="506"/>
      <c r="AT31" s="506"/>
      <c r="AU31" s="506"/>
      <c r="AV31" s="192" t="str">
        <f>IF(AJ30="","",SUM(AJ30,AK30,AL30,AM30,AN30,AO30,AP30,AQ30,AR30,AS30,AT30,AU30))</f>
        <v/>
      </c>
      <c r="AX31" s="505" t="s">
        <v>64</v>
      </c>
      <c r="AY31" s="506"/>
      <c r="AZ31" s="506"/>
      <c r="BA31" s="506"/>
      <c r="BB31" s="506"/>
      <c r="BC31" s="506"/>
      <c r="BD31" s="506"/>
      <c r="BE31" s="506"/>
      <c r="BF31" s="506"/>
      <c r="BG31" s="506"/>
      <c r="BH31" s="506"/>
      <c r="BI31" s="506"/>
      <c r="BJ31" s="506"/>
      <c r="BK31" s="506"/>
      <c r="BL31" s="506"/>
      <c r="BM31" s="506"/>
      <c r="BN31" s="506"/>
      <c r="BO31" s="192" t="str">
        <f>IF(BC30="","",SUM(BC30,BD30,BE30,BF30,BG30,BH30,BI30,BJ30,BK30,BL30,BM30,BN30))</f>
        <v/>
      </c>
      <c r="BQ31" s="505" t="s">
        <v>64</v>
      </c>
      <c r="BR31" s="506"/>
      <c r="BS31" s="506"/>
      <c r="BT31" s="506"/>
      <c r="BU31" s="506"/>
      <c r="BV31" s="506"/>
      <c r="BW31" s="506"/>
      <c r="BX31" s="506"/>
      <c r="BY31" s="506"/>
      <c r="BZ31" s="506"/>
      <c r="CA31" s="506"/>
      <c r="CB31" s="506"/>
      <c r="CC31" s="506"/>
      <c r="CD31" s="506"/>
      <c r="CE31" s="506"/>
      <c r="CF31" s="506"/>
      <c r="CG31" s="506"/>
      <c r="CH31" s="192" t="str">
        <f>IF(BV30="","",SUM(BV30,BW30,BX30,BY30,BZ30,CA30,CB30,CC30,CD30,CE30,CF30,CG30))</f>
        <v/>
      </c>
      <c r="CJ31" s="505" t="s">
        <v>64</v>
      </c>
      <c r="CK31" s="506"/>
      <c r="CL31" s="506"/>
      <c r="CM31" s="506"/>
      <c r="CN31" s="506"/>
      <c r="CO31" s="506"/>
      <c r="CP31" s="506"/>
      <c r="CQ31" s="506"/>
      <c r="CR31" s="506"/>
      <c r="CS31" s="506"/>
      <c r="CT31" s="506"/>
      <c r="CU31" s="506"/>
      <c r="CV31" s="506"/>
      <c r="CW31" s="506"/>
      <c r="CX31" s="506"/>
      <c r="CY31" s="506"/>
      <c r="CZ31" s="506"/>
      <c r="DA31" s="192" t="str">
        <f>IF(CO30="","",SUM(CO30,CP30,CQ30,CR30,CS30,CT30,CU30,CV30,CW30,CX30,CY30,CZ30))</f>
        <v/>
      </c>
      <c r="DC31" s="505" t="s">
        <v>64</v>
      </c>
      <c r="DD31" s="506"/>
      <c r="DE31" s="506"/>
      <c r="DF31" s="506"/>
      <c r="DG31" s="506"/>
      <c r="DH31" s="506"/>
      <c r="DI31" s="506"/>
      <c r="DJ31" s="506"/>
      <c r="DK31" s="506"/>
      <c r="DL31" s="506"/>
      <c r="DM31" s="506"/>
      <c r="DN31" s="506"/>
      <c r="DO31" s="506"/>
      <c r="DP31" s="506"/>
      <c r="DQ31" s="506"/>
      <c r="DR31" s="506"/>
      <c r="DS31" s="506"/>
      <c r="DT31" s="192" t="str">
        <f>IF(DH30="","",SUM(DH30,DI30,DJ30,DK30,DL30,DM30,DN30,DO30,DP30,DQ30,DR30,DS30))</f>
        <v/>
      </c>
    </row>
    <row r="32" spans="2:124" ht="32" customHeight="1" thickBot="1">
      <c r="B32" s="497" t="s">
        <v>239</v>
      </c>
      <c r="C32" s="498"/>
      <c r="D32" s="493" t="s">
        <v>333</v>
      </c>
      <c r="E32" s="493"/>
      <c r="F32" s="493"/>
      <c r="G32" s="493"/>
      <c r="H32" s="493"/>
      <c r="I32" s="493"/>
      <c r="J32" s="493"/>
      <c r="K32" s="493"/>
      <c r="L32" s="494"/>
      <c r="O32" s="36"/>
      <c r="P32" s="39"/>
      <c r="Q32" s="39"/>
      <c r="R32" s="39"/>
      <c r="S32" s="39"/>
      <c r="T32" s="39"/>
      <c r="U32" s="39"/>
      <c r="V32" s="39"/>
      <c r="W32" s="39"/>
      <c r="X32" s="39"/>
      <c r="Y32" s="39"/>
      <c r="Z32" s="39"/>
      <c r="AA32" s="39"/>
      <c r="AB32" s="40" t="str">
        <f t="shared" ref="AB32:AB58" si="31">IF(P32="","",SUM(P32:AA32))</f>
        <v/>
      </c>
      <c r="AG32" s="10"/>
      <c r="AH32" s="10"/>
      <c r="AI32" s="10"/>
      <c r="AJ32" s="10"/>
      <c r="AK32" s="10"/>
      <c r="AL32" s="10"/>
      <c r="AM32" s="10"/>
      <c r="AN32" s="10"/>
      <c r="AO32" s="10"/>
      <c r="AP32" s="10"/>
      <c r="AQ32" s="10"/>
      <c r="AR32" s="10"/>
      <c r="AS32" s="10"/>
      <c r="AT32" s="10"/>
      <c r="AU32" s="10"/>
      <c r="AV32" s="10"/>
      <c r="AX32" s="10"/>
      <c r="AY32" s="10"/>
      <c r="AZ32" s="10"/>
      <c r="BA32" s="10"/>
      <c r="BB32" s="10"/>
      <c r="BC32" s="10"/>
      <c r="BD32" s="10"/>
      <c r="BE32" s="10"/>
      <c r="BF32" s="10"/>
      <c r="BG32" s="10"/>
      <c r="BH32" s="10"/>
      <c r="BI32" s="10"/>
      <c r="BJ32" s="10"/>
      <c r="BK32" s="10"/>
      <c r="BL32" s="10"/>
      <c r="BM32" s="10"/>
      <c r="BN32" s="10"/>
      <c r="BO32" s="10"/>
      <c r="BQ32" s="10"/>
      <c r="BR32" s="10"/>
      <c r="BS32" s="10"/>
      <c r="BT32" s="10"/>
      <c r="BU32" s="10"/>
      <c r="BV32" s="10"/>
      <c r="BW32" s="10"/>
      <c r="BX32" s="10"/>
      <c r="BY32" s="10"/>
      <c r="BZ32" s="10"/>
      <c r="CA32" s="10"/>
      <c r="CB32" s="10"/>
      <c r="CC32" s="10"/>
      <c r="CD32" s="10"/>
      <c r="CE32" s="10"/>
      <c r="CF32" s="10"/>
      <c r="CG32" s="10"/>
      <c r="CH32" s="10"/>
      <c r="CJ32" s="10"/>
      <c r="CK32" s="10"/>
      <c r="CL32" s="10"/>
      <c r="CM32" s="10"/>
      <c r="CN32" s="10"/>
      <c r="CO32" s="10"/>
      <c r="CP32" s="10"/>
      <c r="CQ32" s="10"/>
      <c r="CR32" s="10"/>
      <c r="CS32" s="10"/>
      <c r="CT32" s="10"/>
      <c r="CU32" s="10"/>
      <c r="CV32" s="10"/>
      <c r="CW32" s="10"/>
      <c r="CX32" s="10"/>
      <c r="CY32" s="10"/>
      <c r="CZ32" s="10"/>
      <c r="DA32" s="10"/>
      <c r="DC32" s="10"/>
      <c r="DD32" s="10"/>
      <c r="DE32" s="10"/>
      <c r="DF32" s="10"/>
      <c r="DG32" s="10"/>
      <c r="DH32" s="10"/>
      <c r="DI32" s="10"/>
      <c r="DJ32" s="10"/>
      <c r="DK32" s="10"/>
      <c r="DL32" s="10"/>
      <c r="DM32" s="10"/>
      <c r="DN32" s="10"/>
      <c r="DO32" s="10"/>
      <c r="DP32" s="10"/>
      <c r="DQ32" s="10"/>
      <c r="DR32" s="10"/>
      <c r="DS32" s="10"/>
      <c r="DT32" s="10"/>
    </row>
    <row r="33" spans="2:124" ht="47" customHeight="1">
      <c r="B33" s="499"/>
      <c r="C33" s="500"/>
      <c r="D33" s="495"/>
      <c r="E33" s="495"/>
      <c r="F33" s="495"/>
      <c r="G33" s="495"/>
      <c r="H33" s="495"/>
      <c r="I33" s="495"/>
      <c r="J33" s="495"/>
      <c r="K33" s="495"/>
      <c r="L33" s="496"/>
      <c r="O33" s="36"/>
      <c r="P33" s="39"/>
      <c r="Q33" s="39"/>
      <c r="R33" s="39"/>
      <c r="S33" s="39"/>
      <c r="T33" s="39"/>
      <c r="U33" s="39"/>
      <c r="V33" s="39"/>
      <c r="W33" s="39"/>
      <c r="X33" s="39"/>
      <c r="Y33" s="39"/>
      <c r="Z33" s="39"/>
      <c r="AA33" s="39"/>
      <c r="AB33" s="40" t="str">
        <f t="shared" si="31"/>
        <v/>
      </c>
      <c r="AE33" s="511" t="s">
        <v>284</v>
      </c>
      <c r="AF33" s="512"/>
      <c r="AG33" s="512"/>
      <c r="AH33" s="512"/>
      <c r="AI33" s="512"/>
      <c r="AJ33" s="512"/>
      <c r="AK33" s="512"/>
      <c r="AL33" s="512"/>
      <c r="AM33" s="512"/>
      <c r="AN33" s="512"/>
      <c r="AO33" s="512"/>
      <c r="AP33" s="512"/>
      <c r="AQ33" s="512"/>
      <c r="AR33" s="512"/>
      <c r="AS33" s="512"/>
      <c r="AT33" s="512"/>
      <c r="AU33" s="512"/>
      <c r="AV33" s="513"/>
      <c r="AX33" s="511" t="s">
        <v>284</v>
      </c>
      <c r="AY33" s="512"/>
      <c r="AZ33" s="512"/>
      <c r="BA33" s="512"/>
      <c r="BB33" s="512"/>
      <c r="BC33" s="512"/>
      <c r="BD33" s="512"/>
      <c r="BE33" s="512"/>
      <c r="BF33" s="512"/>
      <c r="BG33" s="512"/>
      <c r="BH33" s="512"/>
      <c r="BI33" s="512"/>
      <c r="BJ33" s="512"/>
      <c r="BK33" s="512"/>
      <c r="BL33" s="512"/>
      <c r="BM33" s="512"/>
      <c r="BN33" s="512"/>
      <c r="BO33" s="513"/>
      <c r="BQ33" s="511" t="s">
        <v>284</v>
      </c>
      <c r="BR33" s="512"/>
      <c r="BS33" s="512"/>
      <c r="BT33" s="512"/>
      <c r="BU33" s="512"/>
      <c r="BV33" s="512"/>
      <c r="BW33" s="512"/>
      <c r="BX33" s="512"/>
      <c r="BY33" s="512"/>
      <c r="BZ33" s="512"/>
      <c r="CA33" s="512"/>
      <c r="CB33" s="512"/>
      <c r="CC33" s="512"/>
      <c r="CD33" s="512"/>
      <c r="CE33" s="512"/>
      <c r="CF33" s="512"/>
      <c r="CG33" s="512"/>
      <c r="CH33" s="513"/>
      <c r="CJ33" s="511" t="s">
        <v>284</v>
      </c>
      <c r="CK33" s="512"/>
      <c r="CL33" s="512"/>
      <c r="CM33" s="512"/>
      <c r="CN33" s="512"/>
      <c r="CO33" s="512"/>
      <c r="CP33" s="512"/>
      <c r="CQ33" s="512"/>
      <c r="CR33" s="512"/>
      <c r="CS33" s="512"/>
      <c r="CT33" s="512"/>
      <c r="CU33" s="512"/>
      <c r="CV33" s="512"/>
      <c r="CW33" s="512"/>
      <c r="CX33" s="512"/>
      <c r="CY33" s="512"/>
      <c r="CZ33" s="512"/>
      <c r="DA33" s="513"/>
      <c r="DC33" s="511" t="s">
        <v>284</v>
      </c>
      <c r="DD33" s="512"/>
      <c r="DE33" s="512"/>
      <c r="DF33" s="512"/>
      <c r="DG33" s="512"/>
      <c r="DH33" s="512"/>
      <c r="DI33" s="512"/>
      <c r="DJ33" s="512"/>
      <c r="DK33" s="512"/>
      <c r="DL33" s="512"/>
      <c r="DM33" s="512"/>
      <c r="DN33" s="512"/>
      <c r="DO33" s="512"/>
      <c r="DP33" s="512"/>
      <c r="DQ33" s="512"/>
      <c r="DR33" s="512"/>
      <c r="DS33" s="512"/>
      <c r="DT33" s="513"/>
    </row>
    <row r="34" spans="2:124" ht="32" customHeight="1">
      <c r="B34" s="497" t="s">
        <v>240</v>
      </c>
      <c r="C34" s="498"/>
      <c r="D34" s="493" t="s">
        <v>315</v>
      </c>
      <c r="E34" s="493"/>
      <c r="F34" s="493"/>
      <c r="G34" s="493"/>
      <c r="H34" s="493"/>
      <c r="I34" s="493"/>
      <c r="J34" s="493"/>
      <c r="K34" s="493"/>
      <c r="L34" s="494"/>
      <c r="O34" s="36"/>
      <c r="P34" s="39"/>
      <c r="Q34" s="39"/>
      <c r="R34" s="39"/>
      <c r="S34" s="39"/>
      <c r="T34" s="39"/>
      <c r="U34" s="39"/>
      <c r="V34" s="39"/>
      <c r="W34" s="39"/>
      <c r="X34" s="39"/>
      <c r="Y34" s="39"/>
      <c r="Z34" s="39"/>
      <c r="AA34" s="39"/>
      <c r="AB34" s="40" t="str">
        <f t="shared" si="31"/>
        <v/>
      </c>
      <c r="AE34" s="143" t="s">
        <v>59</v>
      </c>
      <c r="AF34" s="514"/>
      <c r="AG34" s="515"/>
      <c r="AH34" s="515"/>
      <c r="AI34" s="144"/>
      <c r="AJ34" s="144"/>
      <c r="AK34" s="144"/>
      <c r="AL34" s="144"/>
      <c r="AM34" s="144"/>
      <c r="AN34" s="144"/>
      <c r="AO34" s="144"/>
      <c r="AP34" s="144"/>
      <c r="AQ34" s="144"/>
      <c r="AR34" s="144"/>
      <c r="AS34" s="144"/>
      <c r="AT34" s="144"/>
      <c r="AU34" s="144"/>
      <c r="AV34" s="145"/>
      <c r="AX34" s="148" t="s">
        <v>59</v>
      </c>
      <c r="AY34" s="514"/>
      <c r="AZ34" s="515"/>
      <c r="BA34" s="515"/>
      <c r="BB34" s="144"/>
      <c r="BC34" s="144"/>
      <c r="BD34" s="144"/>
      <c r="BE34" s="144"/>
      <c r="BF34" s="144"/>
      <c r="BG34" s="144"/>
      <c r="BH34" s="144"/>
      <c r="BI34" s="144"/>
      <c r="BJ34" s="144"/>
      <c r="BK34" s="144"/>
      <c r="BL34" s="144"/>
      <c r="BM34" s="144"/>
      <c r="BN34" s="144"/>
      <c r="BO34" s="145"/>
      <c r="BQ34" s="148" t="s">
        <v>59</v>
      </c>
      <c r="BR34" s="514"/>
      <c r="BS34" s="515"/>
      <c r="BT34" s="515"/>
      <c r="BU34" s="144"/>
      <c r="BV34" s="144"/>
      <c r="BW34" s="144"/>
      <c r="BX34" s="144"/>
      <c r="BY34" s="144"/>
      <c r="BZ34" s="144"/>
      <c r="CA34" s="144"/>
      <c r="CB34" s="144"/>
      <c r="CC34" s="144"/>
      <c r="CD34" s="144"/>
      <c r="CE34" s="144"/>
      <c r="CF34" s="144"/>
      <c r="CG34" s="144"/>
      <c r="CH34" s="145"/>
      <c r="CJ34" s="148" t="s">
        <v>59</v>
      </c>
      <c r="CK34" s="514"/>
      <c r="CL34" s="515"/>
      <c r="CM34" s="515"/>
      <c r="CN34" s="144"/>
      <c r="CO34" s="144"/>
      <c r="CP34" s="144"/>
      <c r="CQ34" s="144"/>
      <c r="CR34" s="144"/>
      <c r="CS34" s="144"/>
      <c r="CT34" s="144"/>
      <c r="CU34" s="144"/>
      <c r="CV34" s="144"/>
      <c r="CW34" s="144"/>
      <c r="CX34" s="144"/>
      <c r="CY34" s="144"/>
      <c r="CZ34" s="144"/>
      <c r="DA34" s="145"/>
      <c r="DC34" s="148" t="s">
        <v>59</v>
      </c>
      <c r="DD34" s="514"/>
      <c r="DE34" s="515"/>
      <c r="DF34" s="515"/>
      <c r="DG34" s="144"/>
      <c r="DH34" s="144"/>
      <c r="DI34" s="144"/>
      <c r="DJ34" s="144"/>
      <c r="DK34" s="144"/>
      <c r="DL34" s="144"/>
      <c r="DM34" s="144"/>
      <c r="DN34" s="144"/>
      <c r="DO34" s="144"/>
      <c r="DP34" s="144"/>
      <c r="DQ34" s="144"/>
      <c r="DR34" s="144"/>
      <c r="DS34" s="144"/>
      <c r="DT34" s="145"/>
    </row>
    <row r="35" spans="2:124" ht="32" customHeight="1" thickBot="1">
      <c r="B35" s="501"/>
      <c r="C35" s="502"/>
      <c r="D35" s="503"/>
      <c r="E35" s="503"/>
      <c r="F35" s="503"/>
      <c r="G35" s="503"/>
      <c r="H35" s="503"/>
      <c r="I35" s="503"/>
      <c r="J35" s="503"/>
      <c r="K35" s="503"/>
      <c r="L35" s="504"/>
      <c r="O35" s="36"/>
      <c r="P35" s="39"/>
      <c r="Q35" s="39"/>
      <c r="R35" s="39"/>
      <c r="S35" s="39"/>
      <c r="T35" s="39"/>
      <c r="U35" s="39"/>
      <c r="V35" s="39"/>
      <c r="W35" s="39"/>
      <c r="X35" s="39"/>
      <c r="Y35" s="39"/>
      <c r="Z35" s="39"/>
      <c r="AA35" s="39"/>
      <c r="AB35" s="40" t="str">
        <f t="shared" si="31"/>
        <v/>
      </c>
      <c r="AE35" s="536" t="s">
        <v>10</v>
      </c>
      <c r="AF35" s="507" t="s">
        <v>285</v>
      </c>
      <c r="AG35" s="507" t="s">
        <v>286</v>
      </c>
      <c r="AH35" s="507" t="s">
        <v>287</v>
      </c>
      <c r="AI35" s="507" t="s">
        <v>58</v>
      </c>
      <c r="AJ35" s="507" t="str">
        <f>IF($P$9="","",$P$9)</f>
        <v/>
      </c>
      <c r="AK35" s="507" t="str">
        <f>$Q$9</f>
        <v/>
      </c>
      <c r="AL35" s="507" t="str">
        <f>$R$9</f>
        <v/>
      </c>
      <c r="AM35" s="507" t="str">
        <f>$S$9</f>
        <v/>
      </c>
      <c r="AN35" s="507" t="str">
        <f>$T$9</f>
        <v/>
      </c>
      <c r="AO35" s="507" t="str">
        <f>$U$9</f>
        <v/>
      </c>
      <c r="AP35" s="507" t="str">
        <f>$V$9</f>
        <v/>
      </c>
      <c r="AQ35" s="507" t="str">
        <f>$W$9</f>
        <v/>
      </c>
      <c r="AR35" s="507" t="str">
        <f>$X$9</f>
        <v/>
      </c>
      <c r="AS35" s="507" t="str">
        <f>$Y$9</f>
        <v/>
      </c>
      <c r="AT35" s="507" t="str">
        <f>$Z$9</f>
        <v/>
      </c>
      <c r="AU35" s="507" t="str">
        <f>$AA$9</f>
        <v/>
      </c>
      <c r="AV35" s="508"/>
      <c r="AX35" s="516" t="s">
        <v>10</v>
      </c>
      <c r="AY35" s="518" t="s">
        <v>285</v>
      </c>
      <c r="AZ35" s="518" t="s">
        <v>286</v>
      </c>
      <c r="BA35" s="518" t="s">
        <v>287</v>
      </c>
      <c r="BB35" s="520" t="s">
        <v>58</v>
      </c>
      <c r="BC35" s="507" t="str">
        <f>IF($P$9="","",$P$9)</f>
        <v/>
      </c>
      <c r="BD35" s="507" t="str">
        <f>$Q$9</f>
        <v/>
      </c>
      <c r="BE35" s="507" t="str">
        <f>$R$9</f>
        <v/>
      </c>
      <c r="BF35" s="507" t="str">
        <f>$S$9</f>
        <v/>
      </c>
      <c r="BG35" s="507" t="str">
        <f>$T$9</f>
        <v/>
      </c>
      <c r="BH35" s="507" t="str">
        <f>$U$9</f>
        <v/>
      </c>
      <c r="BI35" s="507" t="str">
        <f>$V$9</f>
        <v/>
      </c>
      <c r="BJ35" s="507" t="str">
        <f>$W$9</f>
        <v/>
      </c>
      <c r="BK35" s="507" t="str">
        <f>$X$9</f>
        <v/>
      </c>
      <c r="BL35" s="507" t="str">
        <f>$Y$9</f>
        <v/>
      </c>
      <c r="BM35" s="507" t="str">
        <f>$Z$9</f>
        <v/>
      </c>
      <c r="BN35" s="507" t="str">
        <f>$AA$9</f>
        <v/>
      </c>
      <c r="BO35" s="508"/>
      <c r="BQ35" s="516" t="s">
        <v>10</v>
      </c>
      <c r="BR35" s="518" t="s">
        <v>285</v>
      </c>
      <c r="BS35" s="518" t="s">
        <v>286</v>
      </c>
      <c r="BT35" s="518" t="s">
        <v>287</v>
      </c>
      <c r="BU35" s="520" t="s">
        <v>58</v>
      </c>
      <c r="BV35" s="507" t="str">
        <f>IF($P$9="","",$P$9)</f>
        <v/>
      </c>
      <c r="BW35" s="507" t="str">
        <f>$Q$9</f>
        <v/>
      </c>
      <c r="BX35" s="507" t="str">
        <f>$R$9</f>
        <v/>
      </c>
      <c r="BY35" s="507" t="str">
        <f>$S$9</f>
        <v/>
      </c>
      <c r="BZ35" s="507" t="str">
        <f>$T$9</f>
        <v/>
      </c>
      <c r="CA35" s="507" t="str">
        <f>$U$9</f>
        <v/>
      </c>
      <c r="CB35" s="507" t="str">
        <f>$V$9</f>
        <v/>
      </c>
      <c r="CC35" s="507" t="str">
        <f>$W$9</f>
        <v/>
      </c>
      <c r="CD35" s="507" t="str">
        <f>$X$9</f>
        <v/>
      </c>
      <c r="CE35" s="507" t="str">
        <f>$Y$9</f>
        <v/>
      </c>
      <c r="CF35" s="507" t="str">
        <f>$Z$9</f>
        <v/>
      </c>
      <c r="CG35" s="507" t="str">
        <f>$AA$9</f>
        <v/>
      </c>
      <c r="CH35" s="508"/>
      <c r="CJ35" s="516" t="s">
        <v>10</v>
      </c>
      <c r="CK35" s="518" t="s">
        <v>285</v>
      </c>
      <c r="CL35" s="518" t="s">
        <v>286</v>
      </c>
      <c r="CM35" s="518" t="s">
        <v>287</v>
      </c>
      <c r="CN35" s="520" t="s">
        <v>58</v>
      </c>
      <c r="CO35" s="507" t="str">
        <f>IF($P$9="","",$P$9)</f>
        <v/>
      </c>
      <c r="CP35" s="507" t="str">
        <f>$Q$9</f>
        <v/>
      </c>
      <c r="CQ35" s="507" t="str">
        <f>$R$9</f>
        <v/>
      </c>
      <c r="CR35" s="507" t="str">
        <f>$S$9</f>
        <v/>
      </c>
      <c r="CS35" s="507" t="str">
        <f>$T$9</f>
        <v/>
      </c>
      <c r="CT35" s="507" t="str">
        <f>$U$9</f>
        <v/>
      </c>
      <c r="CU35" s="507" t="str">
        <f>$V$9</f>
        <v/>
      </c>
      <c r="CV35" s="507" t="str">
        <f>$W$9</f>
        <v/>
      </c>
      <c r="CW35" s="507" t="str">
        <f>$X$9</f>
        <v/>
      </c>
      <c r="CX35" s="507" t="str">
        <f>$Y$9</f>
        <v/>
      </c>
      <c r="CY35" s="507" t="str">
        <f>$Z$9</f>
        <v/>
      </c>
      <c r="CZ35" s="507" t="str">
        <f>$AA$9</f>
        <v/>
      </c>
      <c r="DA35" s="508"/>
      <c r="DC35" s="516" t="s">
        <v>10</v>
      </c>
      <c r="DD35" s="518" t="s">
        <v>285</v>
      </c>
      <c r="DE35" s="518" t="s">
        <v>286</v>
      </c>
      <c r="DF35" s="518" t="s">
        <v>287</v>
      </c>
      <c r="DG35" s="520" t="s">
        <v>58</v>
      </c>
      <c r="DH35" s="507" t="str">
        <f>IF($P$9="","",$P$9)</f>
        <v/>
      </c>
      <c r="DI35" s="507" t="str">
        <f>$Q$9</f>
        <v/>
      </c>
      <c r="DJ35" s="507" t="str">
        <f>$R$9</f>
        <v/>
      </c>
      <c r="DK35" s="507" t="str">
        <f>$S$9</f>
        <v/>
      </c>
      <c r="DL35" s="507" t="str">
        <f>$T$9</f>
        <v/>
      </c>
      <c r="DM35" s="507" t="str">
        <f>$U$9</f>
        <v/>
      </c>
      <c r="DN35" s="507" t="str">
        <f>$V$9</f>
        <v/>
      </c>
      <c r="DO35" s="507" t="str">
        <f>$W$9</f>
        <v/>
      </c>
      <c r="DP35" s="507" t="str">
        <f>$X$9</f>
        <v/>
      </c>
      <c r="DQ35" s="507" t="str">
        <f>$Y$9</f>
        <v/>
      </c>
      <c r="DR35" s="507" t="str">
        <f>$Z$9</f>
        <v/>
      </c>
      <c r="DS35" s="507" t="str">
        <f>$AA$9</f>
        <v/>
      </c>
      <c r="DT35" s="508"/>
    </row>
    <row r="36" spans="2:124" ht="32" customHeight="1">
      <c r="D36" s="2"/>
      <c r="E36" s="2"/>
      <c r="F36" s="2"/>
      <c r="G36" s="2"/>
      <c r="H36" s="2"/>
      <c r="I36" s="2"/>
      <c r="J36" s="2"/>
      <c r="K36" s="2"/>
      <c r="L36" s="2"/>
      <c r="O36" s="36"/>
      <c r="P36" s="39"/>
      <c r="Q36" s="39"/>
      <c r="R36" s="39"/>
      <c r="S36" s="39"/>
      <c r="T36" s="39"/>
      <c r="U36" s="39"/>
      <c r="V36" s="39"/>
      <c r="W36" s="39"/>
      <c r="X36" s="39"/>
      <c r="Y36" s="39"/>
      <c r="Z36" s="39"/>
      <c r="AA36" s="39"/>
      <c r="AB36" s="40" t="str">
        <f t="shared" si="31"/>
        <v/>
      </c>
      <c r="AE36" s="536"/>
      <c r="AF36" s="507"/>
      <c r="AG36" s="507"/>
      <c r="AH36" s="507"/>
      <c r="AI36" s="507"/>
      <c r="AJ36" s="507"/>
      <c r="AK36" s="507"/>
      <c r="AL36" s="507"/>
      <c r="AM36" s="507"/>
      <c r="AN36" s="507"/>
      <c r="AO36" s="507"/>
      <c r="AP36" s="507"/>
      <c r="AQ36" s="507"/>
      <c r="AR36" s="507"/>
      <c r="AS36" s="507"/>
      <c r="AT36" s="507"/>
      <c r="AU36" s="507"/>
      <c r="AV36" s="509"/>
      <c r="AX36" s="517"/>
      <c r="AY36" s="519"/>
      <c r="AZ36" s="519"/>
      <c r="BA36" s="519"/>
      <c r="BB36" s="521"/>
      <c r="BC36" s="507"/>
      <c r="BD36" s="507"/>
      <c r="BE36" s="507"/>
      <c r="BF36" s="507"/>
      <c r="BG36" s="507"/>
      <c r="BH36" s="507"/>
      <c r="BI36" s="507"/>
      <c r="BJ36" s="507"/>
      <c r="BK36" s="507"/>
      <c r="BL36" s="507"/>
      <c r="BM36" s="507"/>
      <c r="BN36" s="507"/>
      <c r="BO36" s="509"/>
      <c r="BQ36" s="517"/>
      <c r="BR36" s="519"/>
      <c r="BS36" s="519"/>
      <c r="BT36" s="519"/>
      <c r="BU36" s="521"/>
      <c r="BV36" s="507"/>
      <c r="BW36" s="507"/>
      <c r="BX36" s="507"/>
      <c r="BY36" s="507"/>
      <c r="BZ36" s="507"/>
      <c r="CA36" s="507"/>
      <c r="CB36" s="507"/>
      <c r="CC36" s="507"/>
      <c r="CD36" s="507"/>
      <c r="CE36" s="507"/>
      <c r="CF36" s="507"/>
      <c r="CG36" s="507"/>
      <c r="CH36" s="509"/>
      <c r="CJ36" s="517"/>
      <c r="CK36" s="519"/>
      <c r="CL36" s="519"/>
      <c r="CM36" s="519"/>
      <c r="CN36" s="521"/>
      <c r="CO36" s="507"/>
      <c r="CP36" s="507"/>
      <c r="CQ36" s="507"/>
      <c r="CR36" s="507"/>
      <c r="CS36" s="507"/>
      <c r="CT36" s="507"/>
      <c r="CU36" s="507"/>
      <c r="CV36" s="507"/>
      <c r="CW36" s="507"/>
      <c r="CX36" s="507"/>
      <c r="CY36" s="507"/>
      <c r="CZ36" s="507"/>
      <c r="DA36" s="509"/>
      <c r="DC36" s="517"/>
      <c r="DD36" s="519"/>
      <c r="DE36" s="519"/>
      <c r="DF36" s="519"/>
      <c r="DG36" s="521"/>
      <c r="DH36" s="507"/>
      <c r="DI36" s="507"/>
      <c r="DJ36" s="507"/>
      <c r="DK36" s="507"/>
      <c r="DL36" s="507"/>
      <c r="DM36" s="507"/>
      <c r="DN36" s="507"/>
      <c r="DO36" s="507"/>
      <c r="DP36" s="507"/>
      <c r="DQ36" s="507"/>
      <c r="DR36" s="507"/>
      <c r="DS36" s="507"/>
      <c r="DT36" s="509"/>
    </row>
    <row r="37" spans="2:124" ht="32" customHeight="1">
      <c r="O37" s="36"/>
      <c r="P37" s="39"/>
      <c r="Q37" s="39"/>
      <c r="R37" s="39"/>
      <c r="S37" s="39"/>
      <c r="T37" s="39"/>
      <c r="U37" s="39"/>
      <c r="V37" s="39"/>
      <c r="W37" s="39"/>
      <c r="X37" s="39"/>
      <c r="Y37" s="39"/>
      <c r="Z37" s="39"/>
      <c r="AA37" s="39"/>
      <c r="AB37" s="40" t="str">
        <f t="shared" si="31"/>
        <v/>
      </c>
      <c r="AE37" s="522"/>
      <c r="AF37" s="525"/>
      <c r="AG37" s="528"/>
      <c r="AH37" s="531" t="str">
        <f>IF(AG37="","",AF37*AG37)</f>
        <v/>
      </c>
      <c r="AI37" s="35" t="str">
        <f>IF(AF34="","",IF(AF34='1. Customizable Structure'!$B$134,'1. Customizable Structure'!$B$137,'1. Customizable Structure'!$G$137))</f>
        <v/>
      </c>
      <c r="AJ37" s="50"/>
      <c r="AK37" s="50"/>
      <c r="AL37" s="50"/>
      <c r="AM37" s="50"/>
      <c r="AN37" s="50"/>
      <c r="AO37" s="50"/>
      <c r="AP37" s="50"/>
      <c r="AQ37" s="50"/>
      <c r="AR37" s="50"/>
      <c r="AS37" s="50"/>
      <c r="AT37" s="50"/>
      <c r="AU37" s="50"/>
      <c r="AV37" s="509"/>
      <c r="AX37" s="522"/>
      <c r="AY37" s="525"/>
      <c r="AZ37" s="528"/>
      <c r="BA37" s="531" t="str">
        <f>IF(AZ37="","",AY37*AZ37)</f>
        <v/>
      </c>
      <c r="BB37" s="35" t="str">
        <f>IF(AY34="","",IF(AY34='1. Customizable Structure'!$B$134,'1. Customizable Structure'!$B$137,'1. Customizable Structure'!$G$137))</f>
        <v/>
      </c>
      <c r="BC37" s="50"/>
      <c r="BD37" s="50"/>
      <c r="BE37" s="50"/>
      <c r="BF37" s="50"/>
      <c r="BG37" s="50"/>
      <c r="BH37" s="50"/>
      <c r="BI37" s="50"/>
      <c r="BJ37" s="50"/>
      <c r="BK37" s="50"/>
      <c r="BL37" s="50"/>
      <c r="BM37" s="50"/>
      <c r="BN37" s="50"/>
      <c r="BO37" s="509"/>
      <c r="BQ37" s="522"/>
      <c r="BR37" s="525"/>
      <c r="BS37" s="528"/>
      <c r="BT37" s="531" t="str">
        <f>IF(BS37="","",BR37*BS37)</f>
        <v/>
      </c>
      <c r="BU37" s="35" t="str">
        <f>IF(BR34="","",IF(BR34='1. Customizable Structure'!$B$134,'1. Customizable Structure'!$B$137,'1. Customizable Structure'!$G$137))</f>
        <v/>
      </c>
      <c r="BV37" s="50"/>
      <c r="BW37" s="50"/>
      <c r="BX37" s="50"/>
      <c r="BY37" s="50"/>
      <c r="BZ37" s="50"/>
      <c r="CA37" s="50"/>
      <c r="CB37" s="50"/>
      <c r="CC37" s="50"/>
      <c r="CD37" s="50"/>
      <c r="CE37" s="50"/>
      <c r="CF37" s="50"/>
      <c r="CG37" s="50"/>
      <c r="CH37" s="509"/>
      <c r="CJ37" s="522"/>
      <c r="CK37" s="525"/>
      <c r="CL37" s="528"/>
      <c r="CM37" s="531" t="str">
        <f>IF(CL37="","",CK37*CL37)</f>
        <v/>
      </c>
      <c r="CN37" s="35" t="str">
        <f>IF(CK34="","",IF(CK34='1. Customizable Structure'!$B$134,'1. Customizable Structure'!$B$137,'1. Customizable Structure'!$G$137))</f>
        <v/>
      </c>
      <c r="CO37" s="50"/>
      <c r="CP37" s="50"/>
      <c r="CQ37" s="50"/>
      <c r="CR37" s="50"/>
      <c r="CS37" s="50"/>
      <c r="CT37" s="50"/>
      <c r="CU37" s="50"/>
      <c r="CV37" s="50"/>
      <c r="CW37" s="50"/>
      <c r="CX37" s="50"/>
      <c r="CY37" s="50"/>
      <c r="CZ37" s="50"/>
      <c r="DA37" s="509"/>
      <c r="DC37" s="522"/>
      <c r="DD37" s="525"/>
      <c r="DE37" s="528"/>
      <c r="DF37" s="531" t="str">
        <f>IF(DE37="","",DD37*DE37)</f>
        <v/>
      </c>
      <c r="DG37" s="35" t="str">
        <f>IF(DD34="","",IF(DD34='1. Customizable Structure'!$B$134,'1. Customizable Structure'!$B$137,'1. Customizable Structure'!$G$137))</f>
        <v/>
      </c>
      <c r="DH37" s="50"/>
      <c r="DI37" s="50"/>
      <c r="DJ37" s="50"/>
      <c r="DK37" s="50"/>
      <c r="DL37" s="50"/>
      <c r="DM37" s="50"/>
      <c r="DN37" s="50"/>
      <c r="DO37" s="50"/>
      <c r="DP37" s="50"/>
      <c r="DQ37" s="50"/>
      <c r="DR37" s="50"/>
      <c r="DS37" s="50"/>
      <c r="DT37" s="509"/>
    </row>
    <row r="38" spans="2:124" ht="32" customHeight="1">
      <c r="O38" s="36"/>
      <c r="P38" s="39"/>
      <c r="Q38" s="39"/>
      <c r="R38" s="39"/>
      <c r="S38" s="39"/>
      <c r="T38" s="39"/>
      <c r="U38" s="39"/>
      <c r="V38" s="39"/>
      <c r="W38" s="39"/>
      <c r="X38" s="39"/>
      <c r="Y38" s="39"/>
      <c r="Z38" s="39"/>
      <c r="AA38" s="39"/>
      <c r="AB38" s="40" t="str">
        <f t="shared" si="31"/>
        <v/>
      </c>
      <c r="AE38" s="523"/>
      <c r="AF38" s="526"/>
      <c r="AG38" s="529"/>
      <c r="AH38" s="532"/>
      <c r="AI38" s="35" t="str">
        <f>IF(AF34="","",IF(AF34='1. Customizable Structure'!$B$134,'1. Customizable Structure'!$B$138,'1. Customizable Structure'!$G$138))</f>
        <v/>
      </c>
      <c r="AJ38" s="50"/>
      <c r="AK38" s="50"/>
      <c r="AL38" s="50"/>
      <c r="AM38" s="50"/>
      <c r="AN38" s="50"/>
      <c r="AO38" s="50"/>
      <c r="AP38" s="50"/>
      <c r="AQ38" s="50"/>
      <c r="AR38" s="50"/>
      <c r="AS38" s="50"/>
      <c r="AT38" s="50"/>
      <c r="AU38" s="50"/>
      <c r="AV38" s="509"/>
      <c r="AX38" s="523"/>
      <c r="AY38" s="526"/>
      <c r="AZ38" s="529"/>
      <c r="BA38" s="532"/>
      <c r="BB38" s="35" t="str">
        <f>IF(AY34="","",IF(AY34='1. Customizable Structure'!$B$134,'1. Customizable Structure'!$B$138,'1. Customizable Structure'!$G$138))</f>
        <v/>
      </c>
      <c r="BC38" s="50"/>
      <c r="BD38" s="50"/>
      <c r="BE38" s="50"/>
      <c r="BF38" s="50"/>
      <c r="BG38" s="50"/>
      <c r="BH38" s="50"/>
      <c r="BI38" s="50"/>
      <c r="BJ38" s="50"/>
      <c r="BK38" s="50"/>
      <c r="BL38" s="50"/>
      <c r="BM38" s="50"/>
      <c r="BN38" s="50"/>
      <c r="BO38" s="509"/>
      <c r="BQ38" s="523"/>
      <c r="BR38" s="526"/>
      <c r="BS38" s="529"/>
      <c r="BT38" s="532"/>
      <c r="BU38" s="35" t="str">
        <f>IF(BR34="","",IF(BR34='1. Customizable Structure'!$B$134,'1. Customizable Structure'!$B$138,'1. Customizable Structure'!$G$138))</f>
        <v/>
      </c>
      <c r="BV38" s="50"/>
      <c r="BW38" s="50"/>
      <c r="BX38" s="50"/>
      <c r="BY38" s="50"/>
      <c r="BZ38" s="50"/>
      <c r="CA38" s="50"/>
      <c r="CB38" s="50"/>
      <c r="CC38" s="50"/>
      <c r="CD38" s="50"/>
      <c r="CE38" s="50"/>
      <c r="CF38" s="50"/>
      <c r="CG38" s="50"/>
      <c r="CH38" s="509"/>
      <c r="CJ38" s="523"/>
      <c r="CK38" s="526"/>
      <c r="CL38" s="529"/>
      <c r="CM38" s="532"/>
      <c r="CN38" s="35" t="str">
        <f>IF(CK34="","",IF(CK34='1. Customizable Structure'!$B$134,'1. Customizable Structure'!$B$138,'1. Customizable Structure'!$G$138))</f>
        <v/>
      </c>
      <c r="CO38" s="50"/>
      <c r="CP38" s="50"/>
      <c r="CQ38" s="50"/>
      <c r="CR38" s="50"/>
      <c r="CS38" s="50"/>
      <c r="CT38" s="50"/>
      <c r="CU38" s="50"/>
      <c r="CV38" s="50"/>
      <c r="CW38" s="50"/>
      <c r="CX38" s="50"/>
      <c r="CY38" s="50"/>
      <c r="CZ38" s="50"/>
      <c r="DA38" s="509"/>
      <c r="DC38" s="523"/>
      <c r="DD38" s="526"/>
      <c r="DE38" s="529"/>
      <c r="DF38" s="532"/>
      <c r="DG38" s="35" t="str">
        <f>IF(DD34="","",IF(DD34='1. Customizable Structure'!$B$134,'1. Customizable Structure'!$B$138,'1. Customizable Structure'!$G$138))</f>
        <v/>
      </c>
      <c r="DH38" s="50"/>
      <c r="DI38" s="50"/>
      <c r="DJ38" s="50"/>
      <c r="DK38" s="50"/>
      <c r="DL38" s="50"/>
      <c r="DM38" s="50"/>
      <c r="DN38" s="50"/>
      <c r="DO38" s="50"/>
      <c r="DP38" s="50"/>
      <c r="DQ38" s="50"/>
      <c r="DR38" s="50"/>
      <c r="DS38" s="50"/>
      <c r="DT38" s="509"/>
    </row>
    <row r="39" spans="2:124" ht="32" customHeight="1">
      <c r="O39" s="36"/>
      <c r="P39" s="39"/>
      <c r="Q39" s="39"/>
      <c r="R39" s="39"/>
      <c r="S39" s="39"/>
      <c r="T39" s="39"/>
      <c r="U39" s="39"/>
      <c r="V39" s="39"/>
      <c r="W39" s="39"/>
      <c r="X39" s="39"/>
      <c r="Y39" s="39"/>
      <c r="Z39" s="39"/>
      <c r="AA39" s="39"/>
      <c r="AB39" s="40" t="str">
        <f t="shared" si="31"/>
        <v/>
      </c>
      <c r="AE39" s="523"/>
      <c r="AF39" s="526"/>
      <c r="AG39" s="529"/>
      <c r="AH39" s="532"/>
      <c r="AI39" s="35" t="str">
        <f>IF(AF34="","",IF(AF34='1. Customizable Structure'!$B$134,'1. Customizable Structure'!$B$139,'1. Customizable Structure'!$G$139))</f>
        <v/>
      </c>
      <c r="AJ39" s="50" t="str">
        <f>IF(AJ38="","",AJ37/AJ38)</f>
        <v/>
      </c>
      <c r="AK39" s="50" t="str">
        <f t="shared" ref="AK39:AU39" si="32">IF(AK38="","",AK37/AK38)</f>
        <v/>
      </c>
      <c r="AL39" s="50" t="str">
        <f t="shared" si="32"/>
        <v/>
      </c>
      <c r="AM39" s="50" t="str">
        <f t="shared" si="32"/>
        <v/>
      </c>
      <c r="AN39" s="50" t="str">
        <f t="shared" si="32"/>
        <v/>
      </c>
      <c r="AO39" s="50" t="str">
        <f t="shared" si="32"/>
        <v/>
      </c>
      <c r="AP39" s="50" t="str">
        <f t="shared" si="32"/>
        <v/>
      </c>
      <c r="AQ39" s="50" t="str">
        <f t="shared" si="32"/>
        <v/>
      </c>
      <c r="AR39" s="50" t="str">
        <f t="shared" si="32"/>
        <v/>
      </c>
      <c r="AS39" s="50" t="str">
        <f t="shared" si="32"/>
        <v/>
      </c>
      <c r="AT39" s="50" t="str">
        <f t="shared" si="32"/>
        <v/>
      </c>
      <c r="AU39" s="50" t="str">
        <f t="shared" si="32"/>
        <v/>
      </c>
      <c r="AV39" s="509"/>
      <c r="AX39" s="523"/>
      <c r="AY39" s="526"/>
      <c r="AZ39" s="529"/>
      <c r="BA39" s="532"/>
      <c r="BB39" s="35" t="str">
        <f>IF(AY34="","",IF(AY34='1. Customizable Structure'!$B$134,'1. Customizable Structure'!$B$139,'1. Customizable Structure'!$G$139))</f>
        <v/>
      </c>
      <c r="BC39" s="50" t="str">
        <f>IF(BC38="","",BC37/BC38)</f>
        <v/>
      </c>
      <c r="BD39" s="50" t="str">
        <f t="shared" ref="BD39:BN39" si="33">IF(BD38="","",BD37/BD38)</f>
        <v/>
      </c>
      <c r="BE39" s="50" t="str">
        <f t="shared" si="33"/>
        <v/>
      </c>
      <c r="BF39" s="50" t="str">
        <f t="shared" si="33"/>
        <v/>
      </c>
      <c r="BG39" s="50" t="str">
        <f t="shared" si="33"/>
        <v/>
      </c>
      <c r="BH39" s="50" t="str">
        <f t="shared" si="33"/>
        <v/>
      </c>
      <c r="BI39" s="50" t="str">
        <f t="shared" si="33"/>
        <v/>
      </c>
      <c r="BJ39" s="50" t="str">
        <f t="shared" si="33"/>
        <v/>
      </c>
      <c r="BK39" s="50" t="str">
        <f t="shared" si="33"/>
        <v/>
      </c>
      <c r="BL39" s="50" t="str">
        <f t="shared" si="33"/>
        <v/>
      </c>
      <c r="BM39" s="50" t="str">
        <f t="shared" si="33"/>
        <v/>
      </c>
      <c r="BN39" s="50" t="str">
        <f t="shared" si="33"/>
        <v/>
      </c>
      <c r="BO39" s="509"/>
      <c r="BQ39" s="523"/>
      <c r="BR39" s="526"/>
      <c r="BS39" s="529"/>
      <c r="BT39" s="532"/>
      <c r="BU39" s="35" t="str">
        <f>IF(BR34="","",IF(BR34='1. Customizable Structure'!$B$134,'1. Customizable Structure'!$B$139,'1. Customizable Structure'!$G$139))</f>
        <v/>
      </c>
      <c r="BV39" s="50" t="str">
        <f>IF(BV38="","",BV37/BV38)</f>
        <v/>
      </c>
      <c r="BW39" s="50" t="str">
        <f t="shared" ref="BW39:CG39" si="34">IF(BW38="","",BW37/BW38)</f>
        <v/>
      </c>
      <c r="BX39" s="50" t="str">
        <f t="shared" si="34"/>
        <v/>
      </c>
      <c r="BY39" s="50" t="str">
        <f t="shared" si="34"/>
        <v/>
      </c>
      <c r="BZ39" s="50" t="str">
        <f t="shared" si="34"/>
        <v/>
      </c>
      <c r="CA39" s="50" t="str">
        <f t="shared" si="34"/>
        <v/>
      </c>
      <c r="CB39" s="50" t="str">
        <f t="shared" si="34"/>
        <v/>
      </c>
      <c r="CC39" s="50" t="str">
        <f t="shared" si="34"/>
        <v/>
      </c>
      <c r="CD39" s="50" t="str">
        <f t="shared" si="34"/>
        <v/>
      </c>
      <c r="CE39" s="50" t="str">
        <f t="shared" si="34"/>
        <v/>
      </c>
      <c r="CF39" s="50" t="str">
        <f t="shared" si="34"/>
        <v/>
      </c>
      <c r="CG39" s="50" t="str">
        <f t="shared" si="34"/>
        <v/>
      </c>
      <c r="CH39" s="509"/>
      <c r="CJ39" s="523"/>
      <c r="CK39" s="526"/>
      <c r="CL39" s="529"/>
      <c r="CM39" s="532"/>
      <c r="CN39" s="35" t="str">
        <f>IF(CK34="","",IF(CK34='1. Customizable Structure'!$B$134,'1. Customizable Structure'!$B$139,'1. Customizable Structure'!$G$139))</f>
        <v/>
      </c>
      <c r="CO39" s="50" t="str">
        <f>IF(CO38="","",CO37/CO38)</f>
        <v/>
      </c>
      <c r="CP39" s="50" t="str">
        <f t="shared" ref="CP39:CZ39" si="35">IF(CP38="","",CP37/CP38)</f>
        <v/>
      </c>
      <c r="CQ39" s="50" t="str">
        <f t="shared" si="35"/>
        <v/>
      </c>
      <c r="CR39" s="50" t="str">
        <f t="shared" si="35"/>
        <v/>
      </c>
      <c r="CS39" s="50" t="str">
        <f t="shared" si="35"/>
        <v/>
      </c>
      <c r="CT39" s="50" t="str">
        <f t="shared" si="35"/>
        <v/>
      </c>
      <c r="CU39" s="50" t="str">
        <f t="shared" si="35"/>
        <v/>
      </c>
      <c r="CV39" s="50" t="str">
        <f t="shared" si="35"/>
        <v/>
      </c>
      <c r="CW39" s="50" t="str">
        <f t="shared" si="35"/>
        <v/>
      </c>
      <c r="CX39" s="50" t="str">
        <f t="shared" si="35"/>
        <v/>
      </c>
      <c r="CY39" s="50" t="str">
        <f t="shared" si="35"/>
        <v/>
      </c>
      <c r="CZ39" s="50" t="str">
        <f t="shared" si="35"/>
        <v/>
      </c>
      <c r="DA39" s="509"/>
      <c r="DC39" s="523"/>
      <c r="DD39" s="526"/>
      <c r="DE39" s="529"/>
      <c r="DF39" s="532"/>
      <c r="DG39" s="35" t="str">
        <f>IF(DD34="","",IF(DD34='1. Customizable Structure'!$B$134,'1. Customizable Structure'!$B$139,'1. Customizable Structure'!$G$139))</f>
        <v/>
      </c>
      <c r="DH39" s="50" t="str">
        <f>IF(DH38="","",DH37/DH38)</f>
        <v/>
      </c>
      <c r="DI39" s="50" t="str">
        <f t="shared" ref="DI39:DS39" si="36">IF(DI38="","",DI37/DI38)</f>
        <v/>
      </c>
      <c r="DJ39" s="50" t="str">
        <f t="shared" si="36"/>
        <v/>
      </c>
      <c r="DK39" s="50" t="str">
        <f t="shared" si="36"/>
        <v/>
      </c>
      <c r="DL39" s="50" t="str">
        <f t="shared" si="36"/>
        <v/>
      </c>
      <c r="DM39" s="50" t="str">
        <f t="shared" si="36"/>
        <v/>
      </c>
      <c r="DN39" s="50" t="str">
        <f t="shared" si="36"/>
        <v/>
      </c>
      <c r="DO39" s="50" t="str">
        <f t="shared" si="36"/>
        <v/>
      </c>
      <c r="DP39" s="50" t="str">
        <f t="shared" si="36"/>
        <v/>
      </c>
      <c r="DQ39" s="50" t="str">
        <f t="shared" si="36"/>
        <v/>
      </c>
      <c r="DR39" s="50" t="str">
        <f t="shared" si="36"/>
        <v/>
      </c>
      <c r="DS39" s="50" t="str">
        <f t="shared" si="36"/>
        <v/>
      </c>
      <c r="DT39" s="509"/>
    </row>
    <row r="40" spans="2:124" ht="32" customHeight="1">
      <c r="O40" s="36"/>
      <c r="P40" s="39"/>
      <c r="Q40" s="39"/>
      <c r="R40" s="39"/>
      <c r="S40" s="39"/>
      <c r="T40" s="39"/>
      <c r="U40" s="39"/>
      <c r="V40" s="39"/>
      <c r="W40" s="39"/>
      <c r="X40" s="39"/>
      <c r="Y40" s="39"/>
      <c r="Z40" s="39"/>
      <c r="AA40" s="39"/>
      <c r="AB40" s="40" t="str">
        <f t="shared" si="31"/>
        <v/>
      </c>
      <c r="AE40" s="523"/>
      <c r="AF40" s="526"/>
      <c r="AG40" s="529"/>
      <c r="AH40" s="532"/>
      <c r="AI40" s="35" t="str">
        <f>IF(AF34="","",IF(AF34='1. Customizable Structure'!$B$134,'1. Customizable Structure'!$B$140,""))</f>
        <v/>
      </c>
      <c r="AJ40" s="50"/>
      <c r="AK40" s="50"/>
      <c r="AL40" s="50"/>
      <c r="AM40" s="50"/>
      <c r="AN40" s="50"/>
      <c r="AO40" s="50"/>
      <c r="AP40" s="50"/>
      <c r="AQ40" s="50"/>
      <c r="AR40" s="50"/>
      <c r="AS40" s="50"/>
      <c r="AT40" s="50"/>
      <c r="AU40" s="50"/>
      <c r="AV40" s="509"/>
      <c r="AX40" s="523"/>
      <c r="AY40" s="526"/>
      <c r="AZ40" s="529"/>
      <c r="BA40" s="532"/>
      <c r="BB40" s="35" t="str">
        <f>IF(AY34="","",IF(AY34='1. Customizable Structure'!$B$134,'1. Customizable Structure'!$B$140,""))</f>
        <v/>
      </c>
      <c r="BC40" s="50"/>
      <c r="BD40" s="50"/>
      <c r="BE40" s="50"/>
      <c r="BF40" s="50"/>
      <c r="BG40" s="50"/>
      <c r="BH40" s="50"/>
      <c r="BI40" s="50"/>
      <c r="BJ40" s="50"/>
      <c r="BK40" s="50"/>
      <c r="BL40" s="50"/>
      <c r="BM40" s="50"/>
      <c r="BN40" s="50"/>
      <c r="BO40" s="509"/>
      <c r="BQ40" s="523"/>
      <c r="BR40" s="526"/>
      <c r="BS40" s="529"/>
      <c r="BT40" s="532"/>
      <c r="BU40" s="35" t="str">
        <f>IF(BR34="","",IF(BR34='1. Customizable Structure'!$B$134,'1. Customizable Structure'!$B$140,""))</f>
        <v/>
      </c>
      <c r="BV40" s="50"/>
      <c r="BW40" s="50"/>
      <c r="BX40" s="50"/>
      <c r="BY40" s="50"/>
      <c r="BZ40" s="50"/>
      <c r="CA40" s="50"/>
      <c r="CB40" s="50"/>
      <c r="CC40" s="50"/>
      <c r="CD40" s="50"/>
      <c r="CE40" s="50"/>
      <c r="CF40" s="50"/>
      <c r="CG40" s="50"/>
      <c r="CH40" s="509"/>
      <c r="CJ40" s="523"/>
      <c r="CK40" s="526"/>
      <c r="CL40" s="529"/>
      <c r="CM40" s="532"/>
      <c r="CN40" s="35" t="str">
        <f>IF(CK34="","",IF(CK34='1. Customizable Structure'!$B$134,'1. Customizable Structure'!$B$140,""))</f>
        <v/>
      </c>
      <c r="CO40" s="50"/>
      <c r="CP40" s="50"/>
      <c r="CQ40" s="50"/>
      <c r="CR40" s="50"/>
      <c r="CS40" s="50"/>
      <c r="CT40" s="50"/>
      <c r="CU40" s="50"/>
      <c r="CV40" s="50"/>
      <c r="CW40" s="50"/>
      <c r="CX40" s="50"/>
      <c r="CY40" s="50"/>
      <c r="CZ40" s="50"/>
      <c r="DA40" s="509"/>
      <c r="DC40" s="523"/>
      <c r="DD40" s="526"/>
      <c r="DE40" s="529"/>
      <c r="DF40" s="532"/>
      <c r="DG40" s="35" t="str">
        <f>IF(DD34="","",IF(DD34='1. Customizable Structure'!$B$134,'1. Customizable Structure'!$B$140,""))</f>
        <v/>
      </c>
      <c r="DH40" s="50"/>
      <c r="DI40" s="50"/>
      <c r="DJ40" s="50"/>
      <c r="DK40" s="50"/>
      <c r="DL40" s="50"/>
      <c r="DM40" s="50"/>
      <c r="DN40" s="50"/>
      <c r="DO40" s="50"/>
      <c r="DP40" s="50"/>
      <c r="DQ40" s="50"/>
      <c r="DR40" s="50"/>
      <c r="DS40" s="50"/>
      <c r="DT40" s="509"/>
    </row>
    <row r="41" spans="2:124" ht="32" customHeight="1">
      <c r="O41" s="36"/>
      <c r="P41" s="39"/>
      <c r="Q41" s="39"/>
      <c r="R41" s="39"/>
      <c r="S41" s="39"/>
      <c r="T41" s="39"/>
      <c r="U41" s="39"/>
      <c r="V41" s="39"/>
      <c r="W41" s="39"/>
      <c r="X41" s="39"/>
      <c r="Y41" s="39"/>
      <c r="Z41" s="39"/>
      <c r="AA41" s="39"/>
      <c r="AB41" s="40" t="str">
        <f t="shared" si="31"/>
        <v/>
      </c>
      <c r="AE41" s="523"/>
      <c r="AF41" s="526"/>
      <c r="AG41" s="529"/>
      <c r="AH41" s="532"/>
      <c r="AI41" s="35" t="str">
        <f>IF(AF34="","",IF(AF34='1. Customizable Structure'!$B$134,'1. Customizable Structure'!$B$141,""))</f>
        <v/>
      </c>
      <c r="AJ41" s="50" t="str">
        <f>IF(AF34='1. Customizable Structure'!$B$135,"",IF(AJ40="","",(CEILING(AJ39/AJ40,1))))</f>
        <v/>
      </c>
      <c r="AK41" s="50" t="str">
        <f>IF(AG34='1. Customizable Structure'!$B$135,"",IF(AK40="","",(CEILING(AK39/AK40,1))))</f>
        <v/>
      </c>
      <c r="AL41" s="50" t="str">
        <f>IF(AH34='1. Customizable Structure'!$B$135,"",IF(AL40="","",(CEILING(AL39/AL40,1))))</f>
        <v/>
      </c>
      <c r="AM41" s="50" t="str">
        <f>IF(AI34='1. Customizable Structure'!$B$135,"",IF(AM40="","",(CEILING(AM39/AM40,1))))</f>
        <v/>
      </c>
      <c r="AN41" s="50" t="str">
        <f>IF(AJ34='1. Customizable Structure'!$B$135,"",IF(AN40="","",(CEILING(AN39/AN40,1))))</f>
        <v/>
      </c>
      <c r="AO41" s="50" t="str">
        <f>IF(AK34='1. Customizable Structure'!$B$135,"",IF(AO40="","",(CEILING(AO39/AO40,1))))</f>
        <v/>
      </c>
      <c r="AP41" s="50" t="str">
        <f>IF(AL34='1. Customizable Structure'!$B$135,"",IF(AP40="","",(CEILING(AP39/AP40,1))))</f>
        <v/>
      </c>
      <c r="AQ41" s="50" t="str">
        <f>IF(AM34='1. Customizable Structure'!$B$135,"",IF(AQ40="","",(CEILING(AQ39/AQ40,1))))</f>
        <v/>
      </c>
      <c r="AR41" s="50" t="str">
        <f>IF(AN34='1. Customizable Structure'!$B$135,"",IF(AR40="","",(CEILING(AR39/AR40,1))))</f>
        <v/>
      </c>
      <c r="AS41" s="50" t="str">
        <f>IF(AO34='1. Customizable Structure'!$B$135,"",IF(AS40="","",(CEILING(AS39/AS40,1))))</f>
        <v/>
      </c>
      <c r="AT41" s="50" t="str">
        <f>IF(AP34='1. Customizable Structure'!$B$135,"",IF(AT40="","",(CEILING(AT39/AT40,1))))</f>
        <v/>
      </c>
      <c r="AU41" s="50" t="str">
        <f>IF(AQ34='1. Customizable Structure'!$B$135,"",IF(AU40="","",(CEILING(AU39/AU40,1))))</f>
        <v/>
      </c>
      <c r="AV41" s="509"/>
      <c r="AX41" s="523"/>
      <c r="AY41" s="526"/>
      <c r="AZ41" s="529"/>
      <c r="BA41" s="532"/>
      <c r="BB41" s="35" t="str">
        <f>IF(AY34="","",IF(AY34='1. Customizable Structure'!$B$134,'1. Customizable Structure'!$B$141,""))</f>
        <v/>
      </c>
      <c r="BC41" s="50" t="str">
        <f>IF(AY34='1. Customizable Structure'!$B$135,"",IF(BC40="","",(CEILING(BC39/BC40,1))))</f>
        <v/>
      </c>
      <c r="BD41" s="50" t="str">
        <f>IF(AZ34='1. Customizable Structure'!$B$135,"",IF(BD40="","",(CEILING(BD39/BD40,1))))</f>
        <v/>
      </c>
      <c r="BE41" s="50" t="str">
        <f>IF(BA34='1. Customizable Structure'!$B$135,"",IF(BE40="","",(CEILING(BE39/BE40,1))))</f>
        <v/>
      </c>
      <c r="BF41" s="50" t="str">
        <f>IF(BB34='1. Customizable Structure'!$B$135,"",IF(BF40="","",(CEILING(BF39/BF40,1))))</f>
        <v/>
      </c>
      <c r="BG41" s="50" t="str">
        <f>IF(BC34='1. Customizable Structure'!$B$135,"",IF(BG40="","",(CEILING(BG39/BG40,1))))</f>
        <v/>
      </c>
      <c r="BH41" s="50" t="str">
        <f>IF(BD34='1. Customizable Structure'!$B$135,"",IF(BH40="","",(CEILING(BH39/BH40,1))))</f>
        <v/>
      </c>
      <c r="BI41" s="50" t="str">
        <f>IF(BE34='1. Customizable Structure'!$B$135,"",IF(BI40="","",(CEILING(BI39/BI40,1))))</f>
        <v/>
      </c>
      <c r="BJ41" s="50" t="str">
        <f>IF(BF34='1. Customizable Structure'!$B$135,"",IF(BJ40="","",(CEILING(BJ39/BJ40,1))))</f>
        <v/>
      </c>
      <c r="BK41" s="50" t="str">
        <f>IF(BG34='1. Customizable Structure'!$B$135,"",IF(BK40="","",(CEILING(BK39/BK40,1))))</f>
        <v/>
      </c>
      <c r="BL41" s="50" t="str">
        <f>IF(BH34='1. Customizable Structure'!$B$135,"",IF(BL40="","",(CEILING(BL39/BL40,1))))</f>
        <v/>
      </c>
      <c r="BM41" s="50" t="str">
        <f>IF(BI34='1. Customizable Structure'!$B$135,"",IF(BM40="","",(CEILING(BM39/BM40,1))))</f>
        <v/>
      </c>
      <c r="BN41" s="50" t="str">
        <f>IF(BJ34='1. Customizable Structure'!$B$135,"",IF(BN40="","",(CEILING(BN39/BN40,1))))</f>
        <v/>
      </c>
      <c r="BO41" s="509"/>
      <c r="BQ41" s="523"/>
      <c r="BR41" s="526"/>
      <c r="BS41" s="529"/>
      <c r="BT41" s="532"/>
      <c r="BU41" s="35" t="str">
        <f>IF(BR34="","",IF(BR34='1. Customizable Structure'!$B$134,'1. Customizable Structure'!$B$141,""))</f>
        <v/>
      </c>
      <c r="BV41" s="50" t="str">
        <f>IF(BR34='1. Customizable Structure'!$B$135,"",IF(BV40="","",(CEILING(BV39/BV40,1))))</f>
        <v/>
      </c>
      <c r="BW41" s="50" t="str">
        <f>IF(BS34='1. Customizable Structure'!$B$135,"",IF(BW40="","",(CEILING(BW39/BW40,1))))</f>
        <v/>
      </c>
      <c r="BX41" s="50" t="str">
        <f>IF(BT34='1. Customizable Structure'!$B$135,"",IF(BX40="","",(CEILING(BX39/BX40,1))))</f>
        <v/>
      </c>
      <c r="BY41" s="50" t="str">
        <f>IF(BU34='1. Customizable Structure'!$B$135,"",IF(BY40="","",(CEILING(BY39/BY40,1))))</f>
        <v/>
      </c>
      <c r="BZ41" s="50" t="str">
        <f>IF(BV34='1. Customizable Structure'!$B$135,"",IF(BZ40="","",(CEILING(BZ39/BZ40,1))))</f>
        <v/>
      </c>
      <c r="CA41" s="50" t="str">
        <f>IF(BW34='1. Customizable Structure'!$B$135,"",IF(CA40="","",(CEILING(CA39/CA40,1))))</f>
        <v/>
      </c>
      <c r="CB41" s="50" t="str">
        <f>IF(BX34='1. Customizable Structure'!$B$135,"",IF(CB40="","",(CEILING(CB39/CB40,1))))</f>
        <v/>
      </c>
      <c r="CC41" s="50" t="str">
        <f>IF(BY34='1. Customizable Structure'!$B$135,"",IF(CC40="","",(CEILING(CC39/CC40,1))))</f>
        <v/>
      </c>
      <c r="CD41" s="50" t="str">
        <f>IF(BZ34='1. Customizable Structure'!$B$135,"",IF(CD40="","",(CEILING(CD39/CD40,1))))</f>
        <v/>
      </c>
      <c r="CE41" s="50" t="str">
        <f>IF(CA34='1. Customizable Structure'!$B$135,"",IF(CE40="","",(CEILING(CE39/CE40,1))))</f>
        <v/>
      </c>
      <c r="CF41" s="50" t="str">
        <f>IF(CB34='1. Customizable Structure'!$B$135,"",IF(CF40="","",(CEILING(CF39/CF40,1))))</f>
        <v/>
      </c>
      <c r="CG41" s="50" t="str">
        <f>IF(CC34='1. Customizable Structure'!$B$135,"",IF(CG40="","",(CEILING(CG39/CG40,1))))</f>
        <v/>
      </c>
      <c r="CH41" s="509"/>
      <c r="CJ41" s="523"/>
      <c r="CK41" s="526"/>
      <c r="CL41" s="529"/>
      <c r="CM41" s="532"/>
      <c r="CN41" s="35" t="str">
        <f>IF(CK34="","",IF(CK34='1. Customizable Structure'!$B$134,'1. Customizable Structure'!$B$141,""))</f>
        <v/>
      </c>
      <c r="CO41" s="50" t="str">
        <f>IF(CK34='1. Customizable Structure'!$B$135,"",IF(CO40="","",(CEILING(CO39/CO40,1))))</f>
        <v/>
      </c>
      <c r="CP41" s="50" t="str">
        <f>IF(CL34='1. Customizable Structure'!$B$135,"",IF(CP40="","",(CEILING(CP39/CP40,1))))</f>
        <v/>
      </c>
      <c r="CQ41" s="50" t="str">
        <f>IF(CM34='1. Customizable Structure'!$B$135,"",IF(CQ40="","",(CEILING(CQ39/CQ40,1))))</f>
        <v/>
      </c>
      <c r="CR41" s="50" t="str">
        <f>IF(CN34='1. Customizable Structure'!$B$135,"",IF(CR40="","",(CEILING(CR39/CR40,1))))</f>
        <v/>
      </c>
      <c r="CS41" s="50" t="str">
        <f>IF(CO34='1. Customizable Structure'!$B$135,"",IF(CS40="","",(CEILING(CS39/CS40,1))))</f>
        <v/>
      </c>
      <c r="CT41" s="50" t="str">
        <f>IF(CP34='1. Customizable Structure'!$B$135,"",IF(CT40="","",(CEILING(CT39/CT40,1))))</f>
        <v/>
      </c>
      <c r="CU41" s="50" t="str">
        <f>IF(CQ34='1. Customizable Structure'!$B$135,"",IF(CU40="","",(CEILING(CU39/CU40,1))))</f>
        <v/>
      </c>
      <c r="CV41" s="50" t="str">
        <f>IF(CR34='1. Customizable Structure'!$B$135,"",IF(CV40="","",(CEILING(CV39/CV40,1))))</f>
        <v/>
      </c>
      <c r="CW41" s="50" t="str">
        <f>IF(CS34='1. Customizable Structure'!$B$135,"",IF(CW40="","",(CEILING(CW39/CW40,1))))</f>
        <v/>
      </c>
      <c r="CX41" s="50" t="str">
        <f>IF(CT34='1. Customizable Structure'!$B$135,"",IF(CX40="","",(CEILING(CX39/CX40,1))))</f>
        <v/>
      </c>
      <c r="CY41" s="50" t="str">
        <f>IF(CU34='1. Customizable Structure'!$B$135,"",IF(CY40="","",(CEILING(CY39/CY40,1))))</f>
        <v/>
      </c>
      <c r="CZ41" s="50" t="str">
        <f>IF(CV34='1. Customizable Structure'!$B$135,"",IF(CZ40="","",(CEILING(CZ39/CZ40,1))))</f>
        <v/>
      </c>
      <c r="DA41" s="509"/>
      <c r="DC41" s="523"/>
      <c r="DD41" s="526"/>
      <c r="DE41" s="529"/>
      <c r="DF41" s="532"/>
      <c r="DG41" s="35" t="str">
        <f>IF(DD34="","",IF(DD34='1. Customizable Structure'!$B$134,'1. Customizable Structure'!$B$141,""))</f>
        <v/>
      </c>
      <c r="DH41" s="50" t="str">
        <f>IF(DD34='1. Customizable Structure'!$B$135,"",IF(DH40="","",(CEILING(DH39/DH40,1))))</f>
        <v/>
      </c>
      <c r="DI41" s="50" t="str">
        <f>IF(DE34='1. Customizable Structure'!$B$135,"",IF(DI40="","",(CEILING(DI39/DI40,1))))</f>
        <v/>
      </c>
      <c r="DJ41" s="50" t="str">
        <f>IF(DF34='1. Customizable Structure'!$B$135,"",IF(DJ40="","",(CEILING(DJ39/DJ40,1))))</f>
        <v/>
      </c>
      <c r="DK41" s="50" t="str">
        <f>IF(DG34='1. Customizable Structure'!$B$135,"",IF(DK40="","",(CEILING(DK39/DK40,1))))</f>
        <v/>
      </c>
      <c r="DL41" s="50" t="str">
        <f>IF(DH34='1. Customizable Structure'!$B$135,"",IF(DL40="","",(CEILING(DL39/DL40,1))))</f>
        <v/>
      </c>
      <c r="DM41" s="50" t="str">
        <f>IF(DI34='1. Customizable Structure'!$B$135,"",IF(DM40="","",(CEILING(DM39/DM40,1))))</f>
        <v/>
      </c>
      <c r="DN41" s="50" t="str">
        <f>IF(DJ34='1. Customizable Structure'!$B$135,"",IF(DN40="","",(CEILING(DN39/DN40,1))))</f>
        <v/>
      </c>
      <c r="DO41" s="50" t="str">
        <f>IF(DK34='1. Customizable Structure'!$B$135,"",IF(DO40="","",(CEILING(DO39/DO40,1))))</f>
        <v/>
      </c>
      <c r="DP41" s="50" t="str">
        <f>IF(DL34='1. Customizable Structure'!$B$135,"",IF(DP40="","",(CEILING(DP39/DP40,1))))</f>
        <v/>
      </c>
      <c r="DQ41" s="50" t="str">
        <f>IF(DM34='1. Customizable Structure'!$B$135,"",IF(DQ40="","",(CEILING(DQ39/DQ40,1))))</f>
        <v/>
      </c>
      <c r="DR41" s="50" t="str">
        <f>IF(DN34='1. Customizable Structure'!$B$135,"",IF(DR40="","",(CEILING(DR39/DR40,1))))</f>
        <v/>
      </c>
      <c r="DS41" s="50" t="str">
        <f>IF(DO34='1. Customizable Structure'!$B$135,"",IF(DS40="","",(CEILING(DS39/DS40,1))))</f>
        <v/>
      </c>
      <c r="DT41" s="509"/>
    </row>
    <row r="42" spans="2:124" ht="32" customHeight="1">
      <c r="O42" s="36"/>
      <c r="P42" s="39"/>
      <c r="Q42" s="39"/>
      <c r="R42" s="39"/>
      <c r="S42" s="39"/>
      <c r="T42" s="39"/>
      <c r="U42" s="39"/>
      <c r="V42" s="39"/>
      <c r="W42" s="39"/>
      <c r="X42" s="39"/>
      <c r="Y42" s="39"/>
      <c r="Z42" s="39"/>
      <c r="AA42" s="39"/>
      <c r="AB42" s="40" t="str">
        <f t="shared" si="31"/>
        <v/>
      </c>
      <c r="AE42" s="523"/>
      <c r="AF42" s="526"/>
      <c r="AG42" s="529"/>
      <c r="AH42" s="532"/>
      <c r="AI42" s="35" t="str">
        <f>IF(AF34="","",IF(AF34='1. Customizable Structure'!$B$134,'1. Customizable Structure'!$B$142,""))</f>
        <v/>
      </c>
      <c r="AJ42" s="50"/>
      <c r="AK42" s="50"/>
      <c r="AL42" s="50"/>
      <c r="AM42" s="50"/>
      <c r="AN42" s="50"/>
      <c r="AO42" s="50"/>
      <c r="AP42" s="50"/>
      <c r="AQ42" s="50"/>
      <c r="AR42" s="50"/>
      <c r="AS42" s="50"/>
      <c r="AT42" s="50"/>
      <c r="AU42" s="50"/>
      <c r="AV42" s="509"/>
      <c r="AX42" s="523"/>
      <c r="AY42" s="526"/>
      <c r="AZ42" s="529"/>
      <c r="BA42" s="532"/>
      <c r="BB42" s="35" t="str">
        <f>IF(AY34="","",IF(AY34='1. Customizable Structure'!$B$134,'1. Customizable Structure'!$B$142,""))</f>
        <v/>
      </c>
      <c r="BC42" s="50"/>
      <c r="BD42" s="50"/>
      <c r="BE42" s="50"/>
      <c r="BF42" s="50"/>
      <c r="BG42" s="50"/>
      <c r="BH42" s="50"/>
      <c r="BI42" s="50"/>
      <c r="BJ42" s="50"/>
      <c r="BK42" s="50"/>
      <c r="BL42" s="50"/>
      <c r="BM42" s="50"/>
      <c r="BN42" s="50"/>
      <c r="BO42" s="509"/>
      <c r="BQ42" s="523"/>
      <c r="BR42" s="526"/>
      <c r="BS42" s="529"/>
      <c r="BT42" s="532"/>
      <c r="BU42" s="35" t="str">
        <f>IF(BR34="","",IF(BR34='1. Customizable Structure'!$B$134,'1. Customizable Structure'!$B$142,""))</f>
        <v/>
      </c>
      <c r="BV42" s="50"/>
      <c r="BW42" s="50"/>
      <c r="BX42" s="50"/>
      <c r="BY42" s="50"/>
      <c r="BZ42" s="50"/>
      <c r="CA42" s="50"/>
      <c r="CB42" s="50"/>
      <c r="CC42" s="50"/>
      <c r="CD42" s="50"/>
      <c r="CE42" s="50"/>
      <c r="CF42" s="50"/>
      <c r="CG42" s="50"/>
      <c r="CH42" s="509"/>
      <c r="CJ42" s="523"/>
      <c r="CK42" s="526"/>
      <c r="CL42" s="529"/>
      <c r="CM42" s="532"/>
      <c r="CN42" s="35" t="str">
        <f>IF(CK34="","",IF(CK34='1. Customizable Structure'!$B$134,'1. Customizable Structure'!$B$142,""))</f>
        <v/>
      </c>
      <c r="CO42" s="50"/>
      <c r="CP42" s="50"/>
      <c r="CQ42" s="50"/>
      <c r="CR42" s="50"/>
      <c r="CS42" s="50"/>
      <c r="CT42" s="50"/>
      <c r="CU42" s="50"/>
      <c r="CV42" s="50"/>
      <c r="CW42" s="50"/>
      <c r="CX42" s="50"/>
      <c r="CY42" s="50"/>
      <c r="CZ42" s="50"/>
      <c r="DA42" s="509"/>
      <c r="DC42" s="523"/>
      <c r="DD42" s="526"/>
      <c r="DE42" s="529"/>
      <c r="DF42" s="532"/>
      <c r="DG42" s="35" t="str">
        <f>IF(DD34="","",IF(DD34='1. Customizable Structure'!$B$134,'1. Customizable Structure'!$B$142,""))</f>
        <v/>
      </c>
      <c r="DH42" s="50"/>
      <c r="DI42" s="50"/>
      <c r="DJ42" s="50"/>
      <c r="DK42" s="50"/>
      <c r="DL42" s="50"/>
      <c r="DM42" s="50"/>
      <c r="DN42" s="50"/>
      <c r="DO42" s="50"/>
      <c r="DP42" s="50"/>
      <c r="DQ42" s="50"/>
      <c r="DR42" s="50"/>
      <c r="DS42" s="50"/>
      <c r="DT42" s="509"/>
    </row>
    <row r="43" spans="2:124" ht="32" customHeight="1">
      <c r="O43" s="36"/>
      <c r="P43" s="39"/>
      <c r="Q43" s="39"/>
      <c r="R43" s="39"/>
      <c r="S43" s="39"/>
      <c r="T43" s="39"/>
      <c r="U43" s="39"/>
      <c r="V43" s="39"/>
      <c r="W43" s="39"/>
      <c r="X43" s="39"/>
      <c r="Y43" s="39"/>
      <c r="Z43" s="39"/>
      <c r="AA43" s="39"/>
      <c r="AB43" s="40" t="str">
        <f t="shared" si="31"/>
        <v/>
      </c>
      <c r="AE43" s="523"/>
      <c r="AF43" s="526"/>
      <c r="AG43" s="529"/>
      <c r="AH43" s="532"/>
      <c r="AI43" s="35" t="str">
        <f>IF(AF34="","",IF(AF34='1. Customizable Structure'!$B$134,'1. Customizable Structure'!$B$143,""))</f>
        <v/>
      </c>
      <c r="AJ43" s="50" t="str">
        <f>IF(AF34='1. Customizable Structure'!$B$135,"",IF(AJ42="","",(CEILING(AJ38*AJ41/AJ42,1))))</f>
        <v/>
      </c>
      <c r="AK43" s="50" t="str">
        <f>IF(AG34='1. Customizable Structure'!$B$135,"",IF(AK42="","",(CEILING(AK38*AK41/AK42,1))))</f>
        <v/>
      </c>
      <c r="AL43" s="50" t="str">
        <f>IF(AH34='1. Customizable Structure'!$B$135,"",IF(AL42="","",(CEILING(AL38*AL41/AL42,1))))</f>
        <v/>
      </c>
      <c r="AM43" s="50" t="str">
        <f>IF(AI34='1. Customizable Structure'!$B$135,"",IF(AM42="","",(CEILING(AM38*AM41/AM42,1))))</f>
        <v/>
      </c>
      <c r="AN43" s="50" t="str">
        <f>IF(AJ34='1. Customizable Structure'!$B$135,"",IF(AN42="","",(CEILING(AN38*AN41/AN42,1))))</f>
        <v/>
      </c>
      <c r="AO43" s="50" t="str">
        <f>IF(AK34='1. Customizable Structure'!$B$135,"",IF(AO42="","",(CEILING(AO38*AO41/AO42,1))))</f>
        <v/>
      </c>
      <c r="AP43" s="50" t="str">
        <f>IF(AL34='1. Customizable Structure'!$B$135,"",IF(AP42="","",(CEILING(AP38*AP41/AP42,1))))</f>
        <v/>
      </c>
      <c r="AQ43" s="50" t="str">
        <f>IF(AM34='1. Customizable Structure'!$B$135,"",IF(AQ42="","",(CEILING(AQ38*AQ41/AQ42,1))))</f>
        <v/>
      </c>
      <c r="AR43" s="50" t="str">
        <f>IF(AN34='1. Customizable Structure'!$B$135,"",IF(AR42="","",(CEILING(AR38*AR41/AR42,1))))</f>
        <v/>
      </c>
      <c r="AS43" s="50" t="str">
        <f>IF(AO34='1. Customizable Structure'!$B$135,"",IF(AS42="","",(CEILING(AS38*AS41/AS42,1))))</f>
        <v/>
      </c>
      <c r="AT43" s="50" t="str">
        <f>IF(AP34='1. Customizable Structure'!$B$135,"",IF(AT42="","",(CEILING(AT38*AT41/AT42,1))))</f>
        <v/>
      </c>
      <c r="AU43" s="50" t="str">
        <f>IF(AQ34='1. Customizable Structure'!$B$135,"",IF(AU42="","",(CEILING(AU38*AU41/AU42,1))))</f>
        <v/>
      </c>
      <c r="AV43" s="509"/>
      <c r="AX43" s="523"/>
      <c r="AY43" s="526"/>
      <c r="AZ43" s="529"/>
      <c r="BA43" s="532"/>
      <c r="BB43" s="35" t="str">
        <f>IF(AY34="","",IF(AY34='1. Customizable Structure'!$B$134,'1. Customizable Structure'!$B$143,""))</f>
        <v/>
      </c>
      <c r="BC43" s="50" t="str">
        <f>IF(AY34='1. Customizable Structure'!$B$135,"",IF(BC42="","",(CEILING(BC38*BC41/BC42,1))))</f>
        <v/>
      </c>
      <c r="BD43" s="50" t="str">
        <f>IF(AZ34='1. Customizable Structure'!$B$135,"",IF(BD42="","",(CEILING(BD38*BD41/BD42,1))))</f>
        <v/>
      </c>
      <c r="BE43" s="50" t="str">
        <f>IF(BA34='1. Customizable Structure'!$B$135,"",IF(BE42="","",(CEILING(BE38*BE41/BE42,1))))</f>
        <v/>
      </c>
      <c r="BF43" s="50" t="str">
        <f>IF(BB34='1. Customizable Structure'!$B$135,"",IF(BF42="","",(CEILING(BF38*BF41/BF42,1))))</f>
        <v/>
      </c>
      <c r="BG43" s="50" t="str">
        <f>IF(BC34='1. Customizable Structure'!$B$135,"",IF(BG42="","",(CEILING(BG38*BG41/BG42,1))))</f>
        <v/>
      </c>
      <c r="BH43" s="50" t="str">
        <f>IF(BD34='1. Customizable Structure'!$B$135,"",IF(BH42="","",(CEILING(BH38*BH41/BH42,1))))</f>
        <v/>
      </c>
      <c r="BI43" s="50" t="str">
        <f>IF(BE34='1. Customizable Structure'!$B$135,"",IF(BI42="","",(CEILING(BI38*BI41/BI42,1))))</f>
        <v/>
      </c>
      <c r="BJ43" s="50" t="str">
        <f>IF(BF34='1. Customizable Structure'!$B$135,"",IF(BJ42="","",(CEILING(BJ38*BJ41/BJ42,1))))</f>
        <v/>
      </c>
      <c r="BK43" s="50" t="str">
        <f>IF(BG34='1. Customizable Structure'!$B$135,"",IF(BK42="","",(CEILING(BK38*BK41/BK42,1))))</f>
        <v/>
      </c>
      <c r="BL43" s="50" t="str">
        <f>IF(BH34='1. Customizable Structure'!$B$135,"",IF(BL42="","",(CEILING(BL38*BL41/BL42,1))))</f>
        <v/>
      </c>
      <c r="BM43" s="50" t="str">
        <f>IF(BI34='1. Customizable Structure'!$B$135,"",IF(BM42="","",(CEILING(BM38*BM41/BM42,1))))</f>
        <v/>
      </c>
      <c r="BN43" s="50" t="str">
        <f>IF(BJ34='1. Customizable Structure'!$B$135,"",IF(BN42="","",(CEILING(BN38*BN41/BN42,1))))</f>
        <v/>
      </c>
      <c r="BO43" s="509"/>
      <c r="BQ43" s="523"/>
      <c r="BR43" s="526"/>
      <c r="BS43" s="529"/>
      <c r="BT43" s="532"/>
      <c r="BU43" s="35" t="str">
        <f>IF(BR34="","",IF(BR34='1. Customizable Structure'!$B$134,'1. Customizable Structure'!$B$143,""))</f>
        <v/>
      </c>
      <c r="BV43" s="50" t="str">
        <f>IF(BR34='1. Customizable Structure'!$B$135,"",IF(BV42="","",(CEILING(BV38*BV41/BV42,1))))</f>
        <v/>
      </c>
      <c r="BW43" s="50" t="str">
        <f>IF(BS34='1. Customizable Structure'!$B$135,"",IF(BW42="","",(CEILING(BW38*BW41/BW42,1))))</f>
        <v/>
      </c>
      <c r="BX43" s="50" t="str">
        <f>IF(BT34='1. Customizable Structure'!$B$135,"",IF(BX42="","",(CEILING(BX38*BX41/BX42,1))))</f>
        <v/>
      </c>
      <c r="BY43" s="50" t="str">
        <f>IF(BU34='1. Customizable Structure'!$B$135,"",IF(BY42="","",(CEILING(BY38*BY41/BY42,1))))</f>
        <v/>
      </c>
      <c r="BZ43" s="50" t="str">
        <f>IF(BV34='1. Customizable Structure'!$B$135,"",IF(BZ42="","",(CEILING(BZ38*BZ41/BZ42,1))))</f>
        <v/>
      </c>
      <c r="CA43" s="50" t="str">
        <f>IF(BW34='1. Customizable Structure'!$B$135,"",IF(CA42="","",(CEILING(CA38*CA41/CA42,1))))</f>
        <v/>
      </c>
      <c r="CB43" s="50" t="str">
        <f>IF(BX34='1. Customizable Structure'!$B$135,"",IF(CB42="","",(CEILING(CB38*CB41/CB42,1))))</f>
        <v/>
      </c>
      <c r="CC43" s="50" t="str">
        <f>IF(BY34='1. Customizable Structure'!$B$135,"",IF(CC42="","",(CEILING(CC38*CC41/CC42,1))))</f>
        <v/>
      </c>
      <c r="CD43" s="50" t="str">
        <f>IF(BZ34='1. Customizable Structure'!$B$135,"",IF(CD42="","",(CEILING(CD38*CD41/CD42,1))))</f>
        <v/>
      </c>
      <c r="CE43" s="50" t="str">
        <f>IF(CA34='1. Customizable Structure'!$B$135,"",IF(CE42="","",(CEILING(CE38*CE41/CE42,1))))</f>
        <v/>
      </c>
      <c r="CF43" s="50" t="str">
        <f>IF(CB34='1. Customizable Structure'!$B$135,"",IF(CF42="","",(CEILING(CF38*CF41/CF42,1))))</f>
        <v/>
      </c>
      <c r="CG43" s="50" t="str">
        <f>IF(CC34='1. Customizable Structure'!$B$135,"",IF(CG42="","",(CEILING(CG38*CG41/CG42,1))))</f>
        <v/>
      </c>
      <c r="CH43" s="509"/>
      <c r="CJ43" s="523"/>
      <c r="CK43" s="526"/>
      <c r="CL43" s="529"/>
      <c r="CM43" s="532"/>
      <c r="CN43" s="35" t="str">
        <f>IF(CK34="","",IF(CK34='1. Customizable Structure'!$B$134,'1. Customizable Structure'!$B$143,""))</f>
        <v/>
      </c>
      <c r="CO43" s="50" t="str">
        <f>IF(CK34='1. Customizable Structure'!$B$135,"",IF(CO42="","",(CEILING(CO38*CO41/CO42,1))))</f>
        <v/>
      </c>
      <c r="CP43" s="50" t="str">
        <f>IF(CL34='1. Customizable Structure'!$B$135,"",IF(CP42="","",(CEILING(CP38*CP41/CP42,1))))</f>
        <v/>
      </c>
      <c r="CQ43" s="50" t="str">
        <f>IF(CM34='1. Customizable Structure'!$B$135,"",IF(CQ42="","",(CEILING(CQ38*CQ41/CQ42,1))))</f>
        <v/>
      </c>
      <c r="CR43" s="50" t="str">
        <f>IF(CN34='1. Customizable Structure'!$B$135,"",IF(CR42="","",(CEILING(CR38*CR41/CR42,1))))</f>
        <v/>
      </c>
      <c r="CS43" s="50" t="str">
        <f>IF(CO34='1. Customizable Structure'!$B$135,"",IF(CS42="","",(CEILING(CS38*CS41/CS42,1))))</f>
        <v/>
      </c>
      <c r="CT43" s="50" t="str">
        <f>IF(CP34='1. Customizable Structure'!$B$135,"",IF(CT42="","",(CEILING(CT38*CT41/CT42,1))))</f>
        <v/>
      </c>
      <c r="CU43" s="50" t="str">
        <f>IF(CQ34='1. Customizable Structure'!$B$135,"",IF(CU42="","",(CEILING(CU38*CU41/CU42,1))))</f>
        <v/>
      </c>
      <c r="CV43" s="50" t="str">
        <f>IF(CR34='1. Customizable Structure'!$B$135,"",IF(CV42="","",(CEILING(CV38*CV41/CV42,1))))</f>
        <v/>
      </c>
      <c r="CW43" s="50" t="str">
        <f>IF(CS34='1. Customizable Structure'!$B$135,"",IF(CW42="","",(CEILING(CW38*CW41/CW42,1))))</f>
        <v/>
      </c>
      <c r="CX43" s="50" t="str">
        <f>IF(CT34='1. Customizable Structure'!$B$135,"",IF(CX42="","",(CEILING(CX38*CX41/CX42,1))))</f>
        <v/>
      </c>
      <c r="CY43" s="50" t="str">
        <f>IF(CU34='1. Customizable Structure'!$B$135,"",IF(CY42="","",(CEILING(CY38*CY41/CY42,1))))</f>
        <v/>
      </c>
      <c r="CZ43" s="50" t="str">
        <f>IF(CV34='1. Customizable Structure'!$B$135,"",IF(CZ42="","",(CEILING(CZ38*CZ41/CZ42,1))))</f>
        <v/>
      </c>
      <c r="DA43" s="509"/>
      <c r="DC43" s="523"/>
      <c r="DD43" s="526"/>
      <c r="DE43" s="529"/>
      <c r="DF43" s="532"/>
      <c r="DG43" s="35" t="str">
        <f>IF(DD34="","",IF(DD34='1. Customizable Structure'!$B$134,'1. Customizable Structure'!$B$143,""))</f>
        <v/>
      </c>
      <c r="DH43" s="50" t="str">
        <f>IF(DD34='1. Customizable Structure'!$B$135,"",IF(DH42="","",CEILING(DH38*DH41/DH42,1)))</f>
        <v/>
      </c>
      <c r="DI43" s="50" t="str">
        <f>IF(DE34='1. Customizable Structure'!$B$135,"",IF(DI42="","",CEILING(DI38*DI41/DI42,1)))</f>
        <v/>
      </c>
      <c r="DJ43" s="50" t="str">
        <f>IF(DF34='1. Customizable Structure'!$B$135,"",IF(DJ42="","",CEILING(DJ38*DJ41/DJ42,1)))</f>
        <v/>
      </c>
      <c r="DK43" s="50" t="str">
        <f>IF(DG34='1. Customizable Structure'!$B$135,"",IF(DK42="","",CEILING(DK38*DK41/DK42,1)))</f>
        <v/>
      </c>
      <c r="DL43" s="50" t="str">
        <f>IF(DH34='1. Customizable Structure'!$B$135,"",IF(DL42="","",CEILING(DL38*DL41/DL42,1)))</f>
        <v/>
      </c>
      <c r="DM43" s="50" t="str">
        <f>IF(DI34='1. Customizable Structure'!$B$135,"",IF(DM42="","",CEILING(DM38*DM41/DM42,1)))</f>
        <v/>
      </c>
      <c r="DN43" s="50" t="str">
        <f>IF(DJ34='1. Customizable Structure'!$B$135,"",IF(DN42="","",CEILING(DN38*DN41/DN42,1)))</f>
        <v/>
      </c>
      <c r="DO43" s="50" t="str">
        <f>IF(DK34='1. Customizable Structure'!$B$135,"",IF(DO42="","",CEILING(DO38*DO41/DO42,1)))</f>
        <v/>
      </c>
      <c r="DP43" s="50" t="str">
        <f>IF(DL34='1. Customizable Structure'!$B$135,"",IF(DP42="","",CEILING(DP38*DP41/DP42,1)))</f>
        <v/>
      </c>
      <c r="DQ43" s="50" t="str">
        <f>IF(DM34='1. Customizable Structure'!$B$135,"",IF(DQ42="","",CEILING(DQ38*DQ41/DQ42,1)))</f>
        <v/>
      </c>
      <c r="DR43" s="50" t="str">
        <f>IF(DN34='1. Customizable Structure'!$B$135,"",IF(DR42="","",CEILING(DR38*DR41/DR42,1)))</f>
        <v/>
      </c>
      <c r="DS43" s="50" t="str">
        <f>IF(DO34='1. Customizable Structure'!$B$135,"",IF(DS42="","",CEILING(DS38*DS41/DS42,1)))</f>
        <v/>
      </c>
      <c r="DT43" s="509"/>
    </row>
    <row r="44" spans="2:124" ht="32" customHeight="1" thickBot="1">
      <c r="O44" s="36"/>
      <c r="P44" s="39"/>
      <c r="Q44" s="39"/>
      <c r="R44" s="39"/>
      <c r="S44" s="39"/>
      <c r="T44" s="39"/>
      <c r="U44" s="39"/>
      <c r="V44" s="39"/>
      <c r="W44" s="39"/>
      <c r="X44" s="39"/>
      <c r="Y44" s="39"/>
      <c r="Z44" s="39"/>
      <c r="AA44" s="39"/>
      <c r="AB44" s="40" t="str">
        <f t="shared" si="31"/>
        <v/>
      </c>
      <c r="AE44" s="524"/>
      <c r="AF44" s="527"/>
      <c r="AG44" s="530"/>
      <c r="AH44" s="533"/>
      <c r="AI44" s="71" t="str">
        <f>IF(AF34="","",IF(AF34='1. Customizable Structure'!$B$134,'1. Customizable Structure'!$B$144,'1. Customizable Structure'!$G$140))</f>
        <v/>
      </c>
      <c r="AJ44" s="72" t="str">
        <f>IF(AF34='1. Customizable Structure'!$B$134,IF(AJ43="","",AJ43*AH37),IF(AJ39="","",AJ39*AH37))</f>
        <v/>
      </c>
      <c r="AK44" s="72" t="str">
        <f>IF(AF34='1. Customizable Structure'!$B$134,IF(AK43="","",AK43*AH37),IF(AK39="","",AK39*AH37))</f>
        <v/>
      </c>
      <c r="AL44" s="72" t="str">
        <f>IF(AF34='1. Customizable Structure'!$B$134,IF(AL43="","",AL43*AH37),IF(AL39="","",AL39*AH37))</f>
        <v/>
      </c>
      <c r="AM44" s="72" t="str">
        <f>IF(AF34='1. Customizable Structure'!$B$134,IF(AM43="","",AM43*AH37),IF(AM39="","",AM39*AH37))</f>
        <v/>
      </c>
      <c r="AN44" s="72" t="str">
        <f>IF(AF34='1. Customizable Structure'!$B$134,IF(AN43="","",AN43*AH37),IF(AN39="","",AN39*AH37))</f>
        <v/>
      </c>
      <c r="AO44" s="72" t="str">
        <f>IF(AF34='1. Customizable Structure'!$B$134,IF(AO43="","",AO43*AH37),IF(AO39="","",AO39*AH37))</f>
        <v/>
      </c>
      <c r="AP44" s="72" t="str">
        <f>IF(AF34='1. Customizable Structure'!$B$134,IF(AP43="","",AP43*AH37),IF(AP39="","",AP39*AH37))</f>
        <v/>
      </c>
      <c r="AQ44" s="72" t="str">
        <f>IF(AF34='1. Customizable Structure'!$B$134,IF(AQ43="","",AQ43*AH37),IF(AQ39="","",AQ39*AH37))</f>
        <v/>
      </c>
      <c r="AR44" s="72" t="str">
        <f>IF(AF34='1. Customizable Structure'!$B$134,IF(AR43="","",AR43*AH37),IF(AR39="","",AR39*AH37))</f>
        <v/>
      </c>
      <c r="AS44" s="72" t="str">
        <f>IF(AF34='1. Customizable Structure'!$B$134,IF(AS43="","",AS43*AH37),IF(AS39="","",AS39*AH37))</f>
        <v/>
      </c>
      <c r="AT44" s="72" t="str">
        <f>IF(AF34='1. Customizable Structure'!$B$134,IF(AT43="","",AT43*AH37),IF(AT39="","",AT39*AH37))</f>
        <v/>
      </c>
      <c r="AU44" s="72" t="str">
        <f>IF(AF34='1. Customizable Structure'!$B$134,IF(AU43="","",AU43*AH37),IF(AU39="","",AU39*AH37))</f>
        <v/>
      </c>
      <c r="AV44" s="510"/>
      <c r="AX44" s="524"/>
      <c r="AY44" s="527"/>
      <c r="AZ44" s="530"/>
      <c r="BA44" s="533"/>
      <c r="BB44" s="71" t="str">
        <f>IF(AY34="","",IF(AY34='1. Customizable Structure'!$B$134,'1. Customizable Structure'!$B$144,'1. Customizable Structure'!$G$140))</f>
        <v/>
      </c>
      <c r="BC44" s="72" t="str">
        <f>IF(AY34='1. Customizable Structure'!$B$134,IF(BC43="","",BC43*BA37),IF(BC39="","",BC39*BA37))</f>
        <v/>
      </c>
      <c r="BD44" s="72" t="str">
        <f>IF(AY34='1. Customizable Structure'!$B$134,IF(BD43="","",BD43*BA37),IF(BD39="","",BD39*BA37))</f>
        <v/>
      </c>
      <c r="BE44" s="72" t="str">
        <f>IF(AY34='1. Customizable Structure'!$B$134,IF(BE43="","",BE43*BA37),IF(BE39="","",BE39*BA37))</f>
        <v/>
      </c>
      <c r="BF44" s="72" t="str">
        <f>IF(AY34='1. Customizable Structure'!$B$134,IF(BF43="","",BF43*BA37),IF(BF39="","",BF39*BA37))</f>
        <v/>
      </c>
      <c r="BG44" s="72" t="str">
        <f>IF(AY34='1. Customizable Structure'!$B$134,IF(BG43="","",BG43*BA37),IF(BG39="","",BG39*BA37))</f>
        <v/>
      </c>
      <c r="BH44" s="72" t="str">
        <f>IF(AY34='1. Customizable Structure'!$B$134,IF(BH43="","",BH43*BA37),IF(BH39="","",BH39*BA37))</f>
        <v/>
      </c>
      <c r="BI44" s="72" t="str">
        <f>IF(AY34='1. Customizable Structure'!$B$134,IF(BI43="","",BI43*BA37),IF(BI39="","",BI39*BA37))</f>
        <v/>
      </c>
      <c r="BJ44" s="72" t="str">
        <f>IF(AY34='1. Customizable Structure'!$B$134,IF(BJ43="","",BJ43*BA37),IF(BJ39="","",BJ39*BA37))</f>
        <v/>
      </c>
      <c r="BK44" s="72" t="str">
        <f>IF(AY34='1. Customizable Structure'!$B$134,IF(BK43="","",BK43*BA37),IF(BK39="","",BK39*BA37))</f>
        <v/>
      </c>
      <c r="BL44" s="72" t="str">
        <f>IF(AY34='1. Customizable Structure'!$B$134,IF(BL43="","",BL43*BA37),IF(BL39="","",BL39*BA37))</f>
        <v/>
      </c>
      <c r="BM44" s="72" t="str">
        <f>IF(AY34='1. Customizable Structure'!$B$134,IF(BM43="","",BM43*BA37),IF(BM39="","",BM39*BA37))</f>
        <v/>
      </c>
      <c r="BN44" s="72" t="str">
        <f>IF(AY34='1. Customizable Structure'!$B$134,IF(BN43="","",BN43*BA37),IF(BN39="","",BN39*BA37))</f>
        <v/>
      </c>
      <c r="BO44" s="510"/>
      <c r="BQ44" s="524"/>
      <c r="BR44" s="527"/>
      <c r="BS44" s="530"/>
      <c r="BT44" s="533"/>
      <c r="BU44" s="71" t="str">
        <f>IF(BR34="","",IF(BR34='1. Customizable Structure'!$B$134,'1. Customizable Structure'!$B$144,'1. Customizable Structure'!$G$140))</f>
        <v/>
      </c>
      <c r="BV44" s="72" t="str">
        <f>IF(BR34='1. Customizable Structure'!$B$134,IF(BV43="","",BV43*BT37),IF(BV39="","",BV39*BT37))</f>
        <v/>
      </c>
      <c r="BW44" s="72" t="str">
        <f>IF(BR34='1. Customizable Structure'!$B$134,IF(BW43="","",BW43*BT37),IF(BW39="","",BW39*BT37))</f>
        <v/>
      </c>
      <c r="BX44" s="72" t="str">
        <f>IF(BR34='1. Customizable Structure'!$B$134,IF(BX43="","",BX43*BT37),IF(BX39="","",BX39*BT37))</f>
        <v/>
      </c>
      <c r="BY44" s="72" t="str">
        <f>IF(BR34='1. Customizable Structure'!$B$134,IF(BY43="","",BY43*BT37),IF(BY39="","",BY39*BT37))</f>
        <v/>
      </c>
      <c r="BZ44" s="72" t="str">
        <f>IF(BR34='1. Customizable Structure'!$B$134,IF(BZ43="","",BZ43*BT37),IF(BZ39="","",BZ39*BT37))</f>
        <v/>
      </c>
      <c r="CA44" s="72" t="str">
        <f>IF(BR34='1. Customizable Structure'!$B$134,IF(CA43="","",CA43*BT37),IF(CA39="","",CA39*BT37))</f>
        <v/>
      </c>
      <c r="CB44" s="72" t="str">
        <f>IF(BR34='1. Customizable Structure'!$B$134,IF(CB43="","",CB43*BT37),IF(CB39="","",CB39*BT37))</f>
        <v/>
      </c>
      <c r="CC44" s="72" t="str">
        <f>IF(BR34='1. Customizable Structure'!$B$134,IF(CC43="","",CC43*BT37),IF(CC39="","",CC39*BT37))</f>
        <v/>
      </c>
      <c r="CD44" s="72" t="str">
        <f>IF(BR34='1. Customizable Structure'!$B$134,IF(CD43="","",CD43*BT37),IF(CD39="","",CD39*BT37))</f>
        <v/>
      </c>
      <c r="CE44" s="72" t="str">
        <f>IF(BR34='1. Customizable Structure'!$B$134,IF(CE43="","",CE43*BT37),IF(CE39="","",CE39*BT37))</f>
        <v/>
      </c>
      <c r="CF44" s="72" t="str">
        <f>IF(BR34='1. Customizable Structure'!$B$134,IF(CF43="","",CF43*BT37),IF(CF39="","",CF39*BT37))</f>
        <v/>
      </c>
      <c r="CG44" s="72" t="str">
        <f>IF(BR34='1. Customizable Structure'!$B$134,IF(CG43="","",CG43*BT37),IF(CG39="","",CG39*BT37))</f>
        <v/>
      </c>
      <c r="CH44" s="510"/>
      <c r="CJ44" s="524"/>
      <c r="CK44" s="527"/>
      <c r="CL44" s="530"/>
      <c r="CM44" s="533"/>
      <c r="CN44" s="71" t="str">
        <f>IF(CK34="","",IF(CK34='1. Customizable Structure'!$B$134,'1. Customizable Structure'!$B$144,'1. Customizable Structure'!$G$140))</f>
        <v/>
      </c>
      <c r="CO44" s="72" t="str">
        <f>IF(CK34='1. Customizable Structure'!$B$134,IF(CO43="","",CO43*CM37),IF(CO39="","",CO39*CM37))</f>
        <v/>
      </c>
      <c r="CP44" s="72" t="str">
        <f>IF(CK34='1. Customizable Structure'!$B$134,IF(CP43="","",CP43*CM37),IF(CP39="","",CP39*CM37))</f>
        <v/>
      </c>
      <c r="CQ44" s="72" t="str">
        <f>IF(CK34='1. Customizable Structure'!$B$134,IF(CQ43="","",CQ43*CM37),IF(CQ39="","",CQ39*CM37))</f>
        <v/>
      </c>
      <c r="CR44" s="72" t="str">
        <f>IF(CK34='1. Customizable Structure'!$B$134,IF(CR43="","",CR43*CM37),IF(CR39="","",CR39*CM37))</f>
        <v/>
      </c>
      <c r="CS44" s="72" t="str">
        <f>IF(CK34='1. Customizable Structure'!$B$134,IF(CS43="","",CS43*CM37),IF(CS39="","",CS39*CM37))</f>
        <v/>
      </c>
      <c r="CT44" s="72" t="str">
        <f>IF(CK34='1. Customizable Structure'!$B$134,IF(CT43="","",CT43*CM37),IF(CT39="","",CT39*CM37))</f>
        <v/>
      </c>
      <c r="CU44" s="72" t="str">
        <f>IF(CK34='1. Customizable Structure'!$B$134,IF(CU43="","",CU43*CM37),IF(CU39="","",CU39*CM37))</f>
        <v/>
      </c>
      <c r="CV44" s="72" t="str">
        <f>IF(CK34='1. Customizable Structure'!$B$134,IF(CV43="","",CV43*CM37),IF(CV39="","",CV39*CM37))</f>
        <v/>
      </c>
      <c r="CW44" s="72" t="str">
        <f>IF(CK34='1. Customizable Structure'!$B$134,IF(CW43="","",CW43*CM37),IF(CW39="","",CW39*CM37))</f>
        <v/>
      </c>
      <c r="CX44" s="72" t="str">
        <f>IF(CK34='1. Customizable Structure'!$B$134,IF(CX43="","",CX43*CM37),IF(CX39="","",CX39*CM37))</f>
        <v/>
      </c>
      <c r="CY44" s="72" t="str">
        <f>IF(CK34='1. Customizable Structure'!$B$134,IF(CY43="","",CY43*CM37),IF(CY39="","",CY39*CM37))</f>
        <v/>
      </c>
      <c r="CZ44" s="72" t="str">
        <f>IF(CK34='1. Customizable Structure'!$B$134,IF(CZ43="","",CZ43*CM37),IF(CZ39="","",CZ39*CM37))</f>
        <v/>
      </c>
      <c r="DA44" s="510"/>
      <c r="DC44" s="524"/>
      <c r="DD44" s="527"/>
      <c r="DE44" s="530"/>
      <c r="DF44" s="533"/>
      <c r="DG44" s="71" t="str">
        <f>IF(DD34="","",IF(DD34='1. Customizable Structure'!$B$134,'1. Customizable Structure'!$B$144,'1. Customizable Structure'!$G$140))</f>
        <v/>
      </c>
      <c r="DH44" s="72" t="str">
        <f>IF(DD34='1. Customizable Structure'!$B$134,IF(DH43="","",DH43*DF37),IF(DH39="","",DH39*DF37))</f>
        <v/>
      </c>
      <c r="DI44" s="72" t="str">
        <f>IF(DD34='1. Customizable Structure'!$B$134,IF(DI43="","",DI43*DF37),IF(DI39="","",DI39*DF37))</f>
        <v/>
      </c>
      <c r="DJ44" s="72" t="str">
        <f>IF(DD34='1. Customizable Structure'!$B$134,IF(DJ43="","",DJ43*DF37),IF(DJ39="","",DJ39*DF37))</f>
        <v/>
      </c>
      <c r="DK44" s="72" t="str">
        <f>IF(DD34='1. Customizable Structure'!$B$134,IF(DK43="","",DK43*DF37),IF(DK39="","",DK39*DF37))</f>
        <v/>
      </c>
      <c r="DL44" s="72" t="str">
        <f>IF(DD34='1. Customizable Structure'!$B$134,IF(DL43="","",DL43*DF37),IF(DL39="","",DL39*DF37))</f>
        <v/>
      </c>
      <c r="DM44" s="72" t="str">
        <f>IF(DD34='1. Customizable Structure'!$B$134,IF(DM43="","",DM43*DF37),IF(DM39="","",DM39*DF37))</f>
        <v/>
      </c>
      <c r="DN44" s="72" t="str">
        <f>IF(DD34='1. Customizable Structure'!$B$134,IF(DN43="","",DN43*DF37),IF(DN39="","",DN39*DF37))</f>
        <v/>
      </c>
      <c r="DO44" s="72" t="str">
        <f>IF(DD34='1. Customizable Structure'!$B$134,IF(DO43="","",DO43*DF37),IF(DO39="","",DO39*DF37))</f>
        <v/>
      </c>
      <c r="DP44" s="72" t="str">
        <f>IF(DD34='1. Customizable Structure'!$B$134,IF(DP43="","",DP43*DF37),IF(DP39="","",DP39*DF37))</f>
        <v/>
      </c>
      <c r="DQ44" s="72" t="str">
        <f>IF(DD34='1. Customizable Structure'!$B$134,IF(DQ43="","",DQ43*DF37),IF(DQ39="","",DQ39*DF37))</f>
        <v/>
      </c>
      <c r="DR44" s="72" t="str">
        <f>IF(DD34='1. Customizable Structure'!$B$134,IF(DR43="","",DR43*DF37),IF(DR39="","",DR39*DF37))</f>
        <v/>
      </c>
      <c r="DS44" s="72" t="str">
        <f>IF(DD34='1. Customizable Structure'!$B$134,IF(DS43="","",DS43*DF37),IF(DS39="","",DS39*DF37))</f>
        <v/>
      </c>
      <c r="DT44" s="510"/>
    </row>
    <row r="45" spans="2:124" ht="32" customHeight="1" thickBot="1">
      <c r="O45" s="36"/>
      <c r="P45" s="39"/>
      <c r="Q45" s="39"/>
      <c r="R45" s="39"/>
      <c r="S45" s="39"/>
      <c r="T45" s="39"/>
      <c r="U45" s="39"/>
      <c r="V45" s="39"/>
      <c r="W45" s="39"/>
      <c r="X45" s="39"/>
      <c r="Y45" s="39"/>
      <c r="Z45" s="39"/>
      <c r="AA45" s="39"/>
      <c r="AB45" s="40" t="str">
        <f t="shared" si="31"/>
        <v/>
      </c>
      <c r="AE45" s="505" t="s">
        <v>64</v>
      </c>
      <c r="AF45" s="506"/>
      <c r="AG45" s="506"/>
      <c r="AH45" s="506"/>
      <c r="AI45" s="506"/>
      <c r="AJ45" s="506"/>
      <c r="AK45" s="506"/>
      <c r="AL45" s="506"/>
      <c r="AM45" s="506"/>
      <c r="AN45" s="506"/>
      <c r="AO45" s="506"/>
      <c r="AP45" s="506"/>
      <c r="AQ45" s="506"/>
      <c r="AR45" s="506"/>
      <c r="AS45" s="506"/>
      <c r="AT45" s="506"/>
      <c r="AU45" s="506"/>
      <c r="AV45" s="192" t="str">
        <f>IF(AJ44="","",SUM(AJ44,AK44,AL44,AM44,AN44,AO44,AP44,AQ44,AR44,AS44,AT44,AU44))</f>
        <v/>
      </c>
      <c r="AX45" s="505" t="s">
        <v>64</v>
      </c>
      <c r="AY45" s="506"/>
      <c r="AZ45" s="506"/>
      <c r="BA45" s="506"/>
      <c r="BB45" s="506"/>
      <c r="BC45" s="506"/>
      <c r="BD45" s="506"/>
      <c r="BE45" s="506"/>
      <c r="BF45" s="506"/>
      <c r="BG45" s="506"/>
      <c r="BH45" s="506"/>
      <c r="BI45" s="506"/>
      <c r="BJ45" s="506"/>
      <c r="BK45" s="506"/>
      <c r="BL45" s="506"/>
      <c r="BM45" s="506"/>
      <c r="BN45" s="506"/>
      <c r="BO45" s="192" t="str">
        <f>IF(BC44="","",SUM(BC44,BD44,BE44,BF44,BG44,BH44,BI44,BJ44,BK44,BL44,BM44,BN44))</f>
        <v/>
      </c>
      <c r="BQ45" s="505" t="s">
        <v>64</v>
      </c>
      <c r="BR45" s="506"/>
      <c r="BS45" s="506"/>
      <c r="BT45" s="506"/>
      <c r="BU45" s="506"/>
      <c r="BV45" s="506"/>
      <c r="BW45" s="506"/>
      <c r="BX45" s="506"/>
      <c r="BY45" s="506"/>
      <c r="BZ45" s="506"/>
      <c r="CA45" s="506"/>
      <c r="CB45" s="506"/>
      <c r="CC45" s="506"/>
      <c r="CD45" s="506"/>
      <c r="CE45" s="506"/>
      <c r="CF45" s="506"/>
      <c r="CG45" s="506"/>
      <c r="CH45" s="192" t="str">
        <f>IF(BV44="","",SUM(BV44,BW44,BX44,BY44,BZ44,CA44,CB44,CC44,CD44,CE44,CF44,CG44))</f>
        <v/>
      </c>
      <c r="CJ45" s="505" t="s">
        <v>64</v>
      </c>
      <c r="CK45" s="506"/>
      <c r="CL45" s="506"/>
      <c r="CM45" s="506"/>
      <c r="CN45" s="506"/>
      <c r="CO45" s="506"/>
      <c r="CP45" s="506"/>
      <c r="CQ45" s="506"/>
      <c r="CR45" s="506"/>
      <c r="CS45" s="506"/>
      <c r="CT45" s="506"/>
      <c r="CU45" s="506"/>
      <c r="CV45" s="506"/>
      <c r="CW45" s="506"/>
      <c r="CX45" s="506"/>
      <c r="CY45" s="506"/>
      <c r="CZ45" s="506"/>
      <c r="DA45" s="192" t="str">
        <f>IF(CO44="","",SUM(CO44,CP44,CQ44,CR44,CS44,CT44,CU44,CV44,CW44,CX44,CY44,CZ44))</f>
        <v/>
      </c>
      <c r="DC45" s="505" t="s">
        <v>64</v>
      </c>
      <c r="DD45" s="506"/>
      <c r="DE45" s="506"/>
      <c r="DF45" s="506"/>
      <c r="DG45" s="506"/>
      <c r="DH45" s="506"/>
      <c r="DI45" s="506"/>
      <c r="DJ45" s="506"/>
      <c r="DK45" s="506"/>
      <c r="DL45" s="506"/>
      <c r="DM45" s="506"/>
      <c r="DN45" s="506"/>
      <c r="DO45" s="506"/>
      <c r="DP45" s="506"/>
      <c r="DQ45" s="506"/>
      <c r="DR45" s="506"/>
      <c r="DS45" s="506"/>
      <c r="DT45" s="192" t="str">
        <f>IF(DH44="","",SUM(DH44,DI44,DJ44,DK44,DL44,DM44,DN44,DO44,DP44,DQ44,DR44,DS44))</f>
        <v/>
      </c>
    </row>
    <row r="46" spans="2:124" ht="32" customHeight="1" thickBot="1">
      <c r="O46" s="36"/>
      <c r="P46" s="39"/>
      <c r="Q46" s="39"/>
      <c r="R46" s="39"/>
      <c r="S46" s="39"/>
      <c r="T46" s="39"/>
      <c r="U46" s="39"/>
      <c r="V46" s="39"/>
      <c r="W46" s="39"/>
      <c r="X46" s="39"/>
      <c r="Y46" s="39"/>
      <c r="Z46" s="39"/>
      <c r="AA46" s="39"/>
      <c r="AB46" s="40" t="str">
        <f t="shared" si="31"/>
        <v/>
      </c>
      <c r="AG46" s="10"/>
      <c r="AH46" s="10"/>
      <c r="AI46" s="10"/>
      <c r="AJ46" s="10"/>
      <c r="AK46" s="10"/>
      <c r="AL46" s="10"/>
      <c r="AM46" s="10"/>
      <c r="AN46" s="10"/>
      <c r="AO46" s="10"/>
      <c r="AP46" s="10"/>
      <c r="AQ46" s="10"/>
      <c r="AR46" s="10"/>
      <c r="AS46" s="10"/>
      <c r="AT46" s="10"/>
      <c r="AU46" s="10"/>
      <c r="AV46" s="10"/>
      <c r="AX46" s="10"/>
      <c r="AY46" s="10"/>
      <c r="AZ46" s="10"/>
      <c r="BA46" s="10"/>
      <c r="BB46" s="10"/>
      <c r="BC46" s="10"/>
      <c r="BD46" s="10"/>
      <c r="BE46" s="10"/>
      <c r="BF46" s="10"/>
      <c r="BG46" s="10"/>
      <c r="BH46" s="10"/>
      <c r="BI46" s="10"/>
      <c r="BJ46" s="10"/>
      <c r="BK46" s="10"/>
      <c r="BL46" s="10"/>
      <c r="BM46" s="10"/>
      <c r="BN46" s="10"/>
      <c r="BO46" s="10"/>
      <c r="BQ46" s="10"/>
      <c r="BR46" s="10"/>
      <c r="BS46" s="10"/>
      <c r="BT46" s="10"/>
      <c r="BU46" s="10"/>
      <c r="BV46" s="10"/>
      <c r="BW46" s="10"/>
      <c r="BX46" s="10"/>
      <c r="BY46" s="10"/>
      <c r="BZ46" s="10"/>
      <c r="CA46" s="10"/>
      <c r="CB46" s="10"/>
      <c r="CC46" s="10"/>
      <c r="CD46" s="10"/>
      <c r="CE46" s="10"/>
      <c r="CF46" s="10"/>
      <c r="CG46" s="10"/>
      <c r="CH46" s="10"/>
      <c r="CJ46" s="10"/>
      <c r="CK46" s="10"/>
      <c r="CL46" s="10"/>
      <c r="CM46" s="10"/>
      <c r="CN46" s="10"/>
      <c r="CO46" s="10"/>
      <c r="CP46" s="10"/>
      <c r="CQ46" s="10"/>
      <c r="CR46" s="10"/>
      <c r="CS46" s="10"/>
      <c r="CT46" s="10"/>
      <c r="CU46" s="10"/>
      <c r="CV46" s="10"/>
      <c r="CW46" s="10"/>
      <c r="CX46" s="10"/>
      <c r="CY46" s="10"/>
      <c r="CZ46" s="10"/>
      <c r="DA46" s="10"/>
      <c r="DC46" s="10"/>
      <c r="DD46" s="10"/>
      <c r="DE46" s="10"/>
      <c r="DF46" s="10"/>
      <c r="DG46" s="10"/>
      <c r="DH46" s="10"/>
      <c r="DI46" s="10"/>
      <c r="DJ46" s="10"/>
      <c r="DK46" s="10"/>
      <c r="DL46" s="10"/>
      <c r="DM46" s="10"/>
      <c r="DN46" s="10"/>
      <c r="DO46" s="10"/>
      <c r="DP46" s="10"/>
      <c r="DQ46" s="10"/>
      <c r="DR46" s="10"/>
      <c r="DS46" s="10"/>
      <c r="DT46" s="10"/>
    </row>
    <row r="47" spans="2:124" ht="32" customHeight="1">
      <c r="O47" s="36"/>
      <c r="P47" s="39"/>
      <c r="Q47" s="39"/>
      <c r="R47" s="39"/>
      <c r="S47" s="39"/>
      <c r="T47" s="39"/>
      <c r="U47" s="39"/>
      <c r="V47" s="39"/>
      <c r="W47" s="39"/>
      <c r="X47" s="39"/>
      <c r="Y47" s="39"/>
      <c r="Z47" s="39"/>
      <c r="AA47" s="39"/>
      <c r="AB47" s="40" t="str">
        <f t="shared" si="31"/>
        <v/>
      </c>
      <c r="AE47" s="511" t="s">
        <v>284</v>
      </c>
      <c r="AF47" s="512"/>
      <c r="AG47" s="512"/>
      <c r="AH47" s="512"/>
      <c r="AI47" s="512"/>
      <c r="AJ47" s="512"/>
      <c r="AK47" s="512"/>
      <c r="AL47" s="512"/>
      <c r="AM47" s="512"/>
      <c r="AN47" s="512"/>
      <c r="AO47" s="512"/>
      <c r="AP47" s="512"/>
      <c r="AQ47" s="512"/>
      <c r="AR47" s="512"/>
      <c r="AS47" s="512"/>
      <c r="AT47" s="512"/>
      <c r="AU47" s="512"/>
      <c r="AV47" s="513"/>
      <c r="AX47" s="511" t="s">
        <v>284</v>
      </c>
      <c r="AY47" s="512"/>
      <c r="AZ47" s="512"/>
      <c r="BA47" s="512"/>
      <c r="BB47" s="512"/>
      <c r="BC47" s="512"/>
      <c r="BD47" s="512"/>
      <c r="BE47" s="512"/>
      <c r="BF47" s="512"/>
      <c r="BG47" s="512"/>
      <c r="BH47" s="512"/>
      <c r="BI47" s="512"/>
      <c r="BJ47" s="512"/>
      <c r="BK47" s="512"/>
      <c r="BL47" s="512"/>
      <c r="BM47" s="512"/>
      <c r="BN47" s="512"/>
      <c r="BO47" s="513"/>
      <c r="BQ47" s="511" t="s">
        <v>284</v>
      </c>
      <c r="BR47" s="512"/>
      <c r="BS47" s="512"/>
      <c r="BT47" s="512"/>
      <c r="BU47" s="512"/>
      <c r="BV47" s="512"/>
      <c r="BW47" s="512"/>
      <c r="BX47" s="512"/>
      <c r="BY47" s="512"/>
      <c r="BZ47" s="512"/>
      <c r="CA47" s="512"/>
      <c r="CB47" s="512"/>
      <c r="CC47" s="512"/>
      <c r="CD47" s="512"/>
      <c r="CE47" s="512"/>
      <c r="CF47" s="512"/>
      <c r="CG47" s="512"/>
      <c r="CH47" s="513"/>
      <c r="CJ47" s="511" t="s">
        <v>284</v>
      </c>
      <c r="CK47" s="512"/>
      <c r="CL47" s="512"/>
      <c r="CM47" s="512"/>
      <c r="CN47" s="512"/>
      <c r="CO47" s="512"/>
      <c r="CP47" s="512"/>
      <c r="CQ47" s="512"/>
      <c r="CR47" s="512"/>
      <c r="CS47" s="512"/>
      <c r="CT47" s="512"/>
      <c r="CU47" s="512"/>
      <c r="CV47" s="512"/>
      <c r="CW47" s="512"/>
      <c r="CX47" s="512"/>
      <c r="CY47" s="512"/>
      <c r="CZ47" s="512"/>
      <c r="DA47" s="513"/>
      <c r="DC47" s="511" t="s">
        <v>284</v>
      </c>
      <c r="DD47" s="512"/>
      <c r="DE47" s="512"/>
      <c r="DF47" s="512"/>
      <c r="DG47" s="512"/>
      <c r="DH47" s="512"/>
      <c r="DI47" s="512"/>
      <c r="DJ47" s="512"/>
      <c r="DK47" s="512"/>
      <c r="DL47" s="512"/>
      <c r="DM47" s="512"/>
      <c r="DN47" s="512"/>
      <c r="DO47" s="512"/>
      <c r="DP47" s="512"/>
      <c r="DQ47" s="512"/>
      <c r="DR47" s="512"/>
      <c r="DS47" s="512"/>
      <c r="DT47" s="513"/>
    </row>
    <row r="48" spans="2:124" ht="32" customHeight="1">
      <c r="O48" s="36"/>
      <c r="P48" s="39"/>
      <c r="Q48" s="39"/>
      <c r="R48" s="39"/>
      <c r="S48" s="39"/>
      <c r="T48" s="39"/>
      <c r="U48" s="39"/>
      <c r="V48" s="39"/>
      <c r="W48" s="39"/>
      <c r="X48" s="39"/>
      <c r="Y48" s="39"/>
      <c r="Z48" s="39"/>
      <c r="AA48" s="39"/>
      <c r="AB48" s="40" t="str">
        <f t="shared" si="31"/>
        <v/>
      </c>
      <c r="AE48" s="148" t="s">
        <v>59</v>
      </c>
      <c r="AF48" s="514"/>
      <c r="AG48" s="515"/>
      <c r="AH48" s="515"/>
      <c r="AI48" s="144"/>
      <c r="AJ48" s="144"/>
      <c r="AK48" s="144"/>
      <c r="AL48" s="144"/>
      <c r="AM48" s="144"/>
      <c r="AN48" s="144"/>
      <c r="AO48" s="144"/>
      <c r="AP48" s="144"/>
      <c r="AQ48" s="144"/>
      <c r="AR48" s="144"/>
      <c r="AS48" s="144"/>
      <c r="AT48" s="144"/>
      <c r="AU48" s="144"/>
      <c r="AV48" s="145"/>
      <c r="AX48" s="148" t="s">
        <v>59</v>
      </c>
      <c r="AY48" s="514"/>
      <c r="AZ48" s="515"/>
      <c r="BA48" s="515"/>
      <c r="BB48" s="144"/>
      <c r="BC48" s="144"/>
      <c r="BD48" s="144"/>
      <c r="BE48" s="144"/>
      <c r="BF48" s="144"/>
      <c r="BG48" s="144"/>
      <c r="BH48" s="144"/>
      <c r="BI48" s="144"/>
      <c r="BJ48" s="144"/>
      <c r="BK48" s="144"/>
      <c r="BL48" s="144"/>
      <c r="BM48" s="144"/>
      <c r="BN48" s="144"/>
      <c r="BO48" s="145"/>
      <c r="BQ48" s="148" t="s">
        <v>59</v>
      </c>
      <c r="BR48" s="514"/>
      <c r="BS48" s="515"/>
      <c r="BT48" s="515"/>
      <c r="BU48" s="144"/>
      <c r="BV48" s="144"/>
      <c r="BW48" s="144"/>
      <c r="BX48" s="144"/>
      <c r="BY48" s="144"/>
      <c r="BZ48" s="144"/>
      <c r="CA48" s="144"/>
      <c r="CB48" s="144"/>
      <c r="CC48" s="144"/>
      <c r="CD48" s="144"/>
      <c r="CE48" s="144"/>
      <c r="CF48" s="144"/>
      <c r="CG48" s="144"/>
      <c r="CH48" s="145"/>
      <c r="CJ48" s="148" t="s">
        <v>59</v>
      </c>
      <c r="CK48" s="514"/>
      <c r="CL48" s="515"/>
      <c r="CM48" s="515"/>
      <c r="CN48" s="144"/>
      <c r="CO48" s="144"/>
      <c r="CP48" s="144"/>
      <c r="CQ48" s="144"/>
      <c r="CR48" s="144"/>
      <c r="CS48" s="144"/>
      <c r="CT48" s="144"/>
      <c r="CU48" s="144"/>
      <c r="CV48" s="144"/>
      <c r="CW48" s="144"/>
      <c r="CX48" s="144"/>
      <c r="CY48" s="144"/>
      <c r="CZ48" s="144"/>
      <c r="DA48" s="145"/>
      <c r="DC48" s="148" t="s">
        <v>59</v>
      </c>
      <c r="DD48" s="514"/>
      <c r="DE48" s="515"/>
      <c r="DF48" s="515"/>
      <c r="DG48" s="144"/>
      <c r="DH48" s="144"/>
      <c r="DI48" s="144"/>
      <c r="DJ48" s="144"/>
      <c r="DK48" s="144"/>
      <c r="DL48" s="144"/>
      <c r="DM48" s="144"/>
      <c r="DN48" s="144"/>
      <c r="DO48" s="144"/>
      <c r="DP48" s="144"/>
      <c r="DQ48" s="144"/>
      <c r="DR48" s="144"/>
      <c r="DS48" s="144"/>
      <c r="DT48" s="145"/>
    </row>
    <row r="49" spans="15:124" ht="32" customHeight="1">
      <c r="O49" s="36"/>
      <c r="P49" s="39"/>
      <c r="Q49" s="39"/>
      <c r="R49" s="39"/>
      <c r="S49" s="39"/>
      <c r="T49" s="39"/>
      <c r="U49" s="39"/>
      <c r="V49" s="39"/>
      <c r="W49" s="39"/>
      <c r="X49" s="39"/>
      <c r="Y49" s="39"/>
      <c r="Z49" s="39"/>
      <c r="AA49" s="39"/>
      <c r="AB49" s="40" t="str">
        <f t="shared" si="31"/>
        <v/>
      </c>
      <c r="AE49" s="536" t="s">
        <v>10</v>
      </c>
      <c r="AF49" s="507" t="s">
        <v>285</v>
      </c>
      <c r="AG49" s="507" t="s">
        <v>286</v>
      </c>
      <c r="AH49" s="507" t="s">
        <v>287</v>
      </c>
      <c r="AI49" s="507" t="s">
        <v>58</v>
      </c>
      <c r="AJ49" s="507" t="str">
        <f>IF($P$9="","",$P$9)</f>
        <v/>
      </c>
      <c r="AK49" s="507" t="str">
        <f>$Q$9</f>
        <v/>
      </c>
      <c r="AL49" s="507" t="str">
        <f>$R$9</f>
        <v/>
      </c>
      <c r="AM49" s="507" t="str">
        <f>$S$9</f>
        <v/>
      </c>
      <c r="AN49" s="507" t="str">
        <f>$T$9</f>
        <v/>
      </c>
      <c r="AO49" s="507" t="str">
        <f>$U$9</f>
        <v/>
      </c>
      <c r="AP49" s="507" t="str">
        <f>$V$9</f>
        <v/>
      </c>
      <c r="AQ49" s="507" t="str">
        <f>$W$9</f>
        <v/>
      </c>
      <c r="AR49" s="507" t="str">
        <f>$X$9</f>
        <v/>
      </c>
      <c r="AS49" s="507" t="str">
        <f>$Y$9</f>
        <v/>
      </c>
      <c r="AT49" s="507" t="str">
        <f>$Z$9</f>
        <v/>
      </c>
      <c r="AU49" s="507" t="str">
        <f>$AA$9</f>
        <v/>
      </c>
      <c r="AV49" s="508"/>
      <c r="AX49" s="536" t="s">
        <v>10</v>
      </c>
      <c r="AY49" s="507" t="s">
        <v>285</v>
      </c>
      <c r="AZ49" s="507" t="s">
        <v>286</v>
      </c>
      <c r="BA49" s="507" t="s">
        <v>287</v>
      </c>
      <c r="BB49" s="507" t="s">
        <v>58</v>
      </c>
      <c r="BC49" s="507" t="str">
        <f>IF($P$9="","",$P$9)</f>
        <v/>
      </c>
      <c r="BD49" s="507" t="str">
        <f>$Q$9</f>
        <v/>
      </c>
      <c r="BE49" s="507" t="str">
        <f>$R$9</f>
        <v/>
      </c>
      <c r="BF49" s="507" t="str">
        <f>$S$9</f>
        <v/>
      </c>
      <c r="BG49" s="507" t="str">
        <f>$T$9</f>
        <v/>
      </c>
      <c r="BH49" s="507" t="str">
        <f>$U$9</f>
        <v/>
      </c>
      <c r="BI49" s="507" t="str">
        <f>$V$9</f>
        <v/>
      </c>
      <c r="BJ49" s="507" t="str">
        <f>$W$9</f>
        <v/>
      </c>
      <c r="BK49" s="507" t="str">
        <f>$X$9</f>
        <v/>
      </c>
      <c r="BL49" s="507" t="str">
        <f>$Y$9</f>
        <v/>
      </c>
      <c r="BM49" s="507" t="str">
        <f>$Z$9</f>
        <v/>
      </c>
      <c r="BN49" s="507" t="str">
        <f>$AA$9</f>
        <v/>
      </c>
      <c r="BO49" s="508"/>
      <c r="BQ49" s="516" t="s">
        <v>10</v>
      </c>
      <c r="BR49" s="518" t="s">
        <v>285</v>
      </c>
      <c r="BS49" s="518" t="s">
        <v>286</v>
      </c>
      <c r="BT49" s="518" t="s">
        <v>287</v>
      </c>
      <c r="BU49" s="520" t="s">
        <v>58</v>
      </c>
      <c r="BV49" s="507" t="str">
        <f>IF($P$9="","",$P$9)</f>
        <v/>
      </c>
      <c r="BW49" s="507" t="str">
        <f>$Q$9</f>
        <v/>
      </c>
      <c r="BX49" s="507" t="str">
        <f>$R$9</f>
        <v/>
      </c>
      <c r="BY49" s="507" t="str">
        <f>$S$9</f>
        <v/>
      </c>
      <c r="BZ49" s="507" t="str">
        <f>$T$9</f>
        <v/>
      </c>
      <c r="CA49" s="507" t="str">
        <f>$U$9</f>
        <v/>
      </c>
      <c r="CB49" s="507" t="str">
        <f>$V$9</f>
        <v/>
      </c>
      <c r="CC49" s="507" t="str">
        <f>$W$9</f>
        <v/>
      </c>
      <c r="CD49" s="507" t="str">
        <f>$X$9</f>
        <v/>
      </c>
      <c r="CE49" s="507" t="str">
        <f>$Y$9</f>
        <v/>
      </c>
      <c r="CF49" s="507" t="str">
        <f>$Z$9</f>
        <v/>
      </c>
      <c r="CG49" s="507" t="str">
        <f>$AA$9</f>
        <v/>
      </c>
      <c r="CH49" s="508"/>
      <c r="CJ49" s="516" t="s">
        <v>10</v>
      </c>
      <c r="CK49" s="518" t="s">
        <v>285</v>
      </c>
      <c r="CL49" s="518" t="s">
        <v>286</v>
      </c>
      <c r="CM49" s="518" t="s">
        <v>287</v>
      </c>
      <c r="CN49" s="520" t="s">
        <v>58</v>
      </c>
      <c r="CO49" s="507" t="str">
        <f>IF($P$9="","",$P$9)</f>
        <v/>
      </c>
      <c r="CP49" s="507" t="str">
        <f>$Q$9</f>
        <v/>
      </c>
      <c r="CQ49" s="507" t="str">
        <f>$R$9</f>
        <v/>
      </c>
      <c r="CR49" s="507" t="str">
        <f>$S$9</f>
        <v/>
      </c>
      <c r="CS49" s="507" t="str">
        <f>$T$9</f>
        <v/>
      </c>
      <c r="CT49" s="507" t="str">
        <f>$U$9</f>
        <v/>
      </c>
      <c r="CU49" s="507" t="str">
        <f>$V$9</f>
        <v/>
      </c>
      <c r="CV49" s="507" t="str">
        <f>$W$9</f>
        <v/>
      </c>
      <c r="CW49" s="507" t="str">
        <f>$X$9</f>
        <v/>
      </c>
      <c r="CX49" s="507" t="str">
        <f>$Y$9</f>
        <v/>
      </c>
      <c r="CY49" s="507" t="str">
        <f>$Z$9</f>
        <v/>
      </c>
      <c r="CZ49" s="507" t="str">
        <f>$AA$9</f>
        <v/>
      </c>
      <c r="DA49" s="508"/>
      <c r="DC49" s="516" t="s">
        <v>10</v>
      </c>
      <c r="DD49" s="518" t="s">
        <v>285</v>
      </c>
      <c r="DE49" s="518" t="s">
        <v>286</v>
      </c>
      <c r="DF49" s="518" t="s">
        <v>287</v>
      </c>
      <c r="DG49" s="520" t="s">
        <v>58</v>
      </c>
      <c r="DH49" s="507" t="str">
        <f>IF($P$9="","",$P$9)</f>
        <v/>
      </c>
      <c r="DI49" s="507" t="str">
        <f>$Q$9</f>
        <v/>
      </c>
      <c r="DJ49" s="507" t="str">
        <f>$R$9</f>
        <v/>
      </c>
      <c r="DK49" s="507" t="str">
        <f>$S$9</f>
        <v/>
      </c>
      <c r="DL49" s="507" t="str">
        <f>$T$9</f>
        <v/>
      </c>
      <c r="DM49" s="507" t="str">
        <f>$U$9</f>
        <v/>
      </c>
      <c r="DN49" s="507" t="str">
        <f>$V$9</f>
        <v/>
      </c>
      <c r="DO49" s="507" t="str">
        <f>$W$9</f>
        <v/>
      </c>
      <c r="DP49" s="507" t="str">
        <f>$X$9</f>
        <v/>
      </c>
      <c r="DQ49" s="507" t="str">
        <f>$Y$9</f>
        <v/>
      </c>
      <c r="DR49" s="507" t="str">
        <f>$Z$9</f>
        <v/>
      </c>
      <c r="DS49" s="507" t="str">
        <f>$AA$9</f>
        <v/>
      </c>
      <c r="DT49" s="508"/>
    </row>
    <row r="50" spans="15:124" ht="32" customHeight="1">
      <c r="O50" s="36"/>
      <c r="P50" s="39"/>
      <c r="Q50" s="39"/>
      <c r="R50" s="39"/>
      <c r="S50" s="39"/>
      <c r="T50" s="39"/>
      <c r="U50" s="39"/>
      <c r="V50" s="39"/>
      <c r="W50" s="39"/>
      <c r="X50" s="39"/>
      <c r="Y50" s="39"/>
      <c r="Z50" s="39"/>
      <c r="AA50" s="39"/>
      <c r="AB50" s="40" t="str">
        <f t="shared" si="31"/>
        <v/>
      </c>
      <c r="AE50" s="536"/>
      <c r="AF50" s="507"/>
      <c r="AG50" s="507"/>
      <c r="AH50" s="507"/>
      <c r="AI50" s="507"/>
      <c r="AJ50" s="507"/>
      <c r="AK50" s="507"/>
      <c r="AL50" s="507"/>
      <c r="AM50" s="507"/>
      <c r="AN50" s="507"/>
      <c r="AO50" s="507"/>
      <c r="AP50" s="507"/>
      <c r="AQ50" s="507"/>
      <c r="AR50" s="507"/>
      <c r="AS50" s="507"/>
      <c r="AT50" s="507"/>
      <c r="AU50" s="507"/>
      <c r="AV50" s="509"/>
      <c r="AX50" s="536"/>
      <c r="AY50" s="507"/>
      <c r="AZ50" s="507"/>
      <c r="BA50" s="507"/>
      <c r="BB50" s="507"/>
      <c r="BC50" s="507"/>
      <c r="BD50" s="507"/>
      <c r="BE50" s="507"/>
      <c r="BF50" s="507"/>
      <c r="BG50" s="507"/>
      <c r="BH50" s="507"/>
      <c r="BI50" s="507"/>
      <c r="BJ50" s="507"/>
      <c r="BK50" s="507"/>
      <c r="BL50" s="507"/>
      <c r="BM50" s="507"/>
      <c r="BN50" s="507"/>
      <c r="BO50" s="509"/>
      <c r="BQ50" s="517"/>
      <c r="BR50" s="519"/>
      <c r="BS50" s="519"/>
      <c r="BT50" s="519"/>
      <c r="BU50" s="521"/>
      <c r="BV50" s="507"/>
      <c r="BW50" s="507"/>
      <c r="BX50" s="507"/>
      <c r="BY50" s="507"/>
      <c r="BZ50" s="507"/>
      <c r="CA50" s="507"/>
      <c r="CB50" s="507"/>
      <c r="CC50" s="507"/>
      <c r="CD50" s="507"/>
      <c r="CE50" s="507"/>
      <c r="CF50" s="507"/>
      <c r="CG50" s="507"/>
      <c r="CH50" s="509"/>
      <c r="CJ50" s="517"/>
      <c r="CK50" s="519"/>
      <c r="CL50" s="519"/>
      <c r="CM50" s="519"/>
      <c r="CN50" s="521"/>
      <c r="CO50" s="507"/>
      <c r="CP50" s="507"/>
      <c r="CQ50" s="507"/>
      <c r="CR50" s="507"/>
      <c r="CS50" s="507"/>
      <c r="CT50" s="507"/>
      <c r="CU50" s="507"/>
      <c r="CV50" s="507"/>
      <c r="CW50" s="507"/>
      <c r="CX50" s="507"/>
      <c r="CY50" s="507"/>
      <c r="CZ50" s="507"/>
      <c r="DA50" s="509"/>
      <c r="DC50" s="517"/>
      <c r="DD50" s="519"/>
      <c r="DE50" s="519"/>
      <c r="DF50" s="519"/>
      <c r="DG50" s="521"/>
      <c r="DH50" s="507"/>
      <c r="DI50" s="507"/>
      <c r="DJ50" s="507"/>
      <c r="DK50" s="507"/>
      <c r="DL50" s="507"/>
      <c r="DM50" s="507"/>
      <c r="DN50" s="507"/>
      <c r="DO50" s="507"/>
      <c r="DP50" s="507"/>
      <c r="DQ50" s="507"/>
      <c r="DR50" s="507"/>
      <c r="DS50" s="507"/>
      <c r="DT50" s="509"/>
    </row>
    <row r="51" spans="15:124" ht="32" customHeight="1">
      <c r="O51" s="36"/>
      <c r="P51" s="39"/>
      <c r="Q51" s="39"/>
      <c r="R51" s="39"/>
      <c r="S51" s="39"/>
      <c r="T51" s="39"/>
      <c r="U51" s="39"/>
      <c r="V51" s="39"/>
      <c r="W51" s="39"/>
      <c r="X51" s="39"/>
      <c r="Y51" s="39"/>
      <c r="Z51" s="39"/>
      <c r="AA51" s="39"/>
      <c r="AB51" s="40" t="str">
        <f t="shared" si="31"/>
        <v/>
      </c>
      <c r="AE51" s="522"/>
      <c r="AF51" s="525"/>
      <c r="AG51" s="528"/>
      <c r="AH51" s="531" t="str">
        <f>IF(AG51="","",AF51*AG51)</f>
        <v/>
      </c>
      <c r="AI51" s="35" t="str">
        <f>IF(AF48="","",IF(AF48='1. Customizable Structure'!$B$134,'1. Customizable Structure'!$B$137,'1. Customizable Structure'!$G$137))</f>
        <v/>
      </c>
      <c r="AJ51" s="50"/>
      <c r="AK51" s="50"/>
      <c r="AL51" s="50"/>
      <c r="AM51" s="50"/>
      <c r="AN51" s="50"/>
      <c r="AO51" s="50"/>
      <c r="AP51" s="50"/>
      <c r="AQ51" s="50"/>
      <c r="AR51" s="50"/>
      <c r="AS51" s="50"/>
      <c r="AT51" s="50"/>
      <c r="AU51" s="50"/>
      <c r="AV51" s="509"/>
      <c r="AX51" s="522"/>
      <c r="AY51" s="525"/>
      <c r="AZ51" s="528"/>
      <c r="BA51" s="531" t="str">
        <f>IF(AZ51="","",AY51*AZ51)</f>
        <v/>
      </c>
      <c r="BB51" s="35" t="str">
        <f>IF(AY48="","",IF(AY48='1. Customizable Structure'!$B$134,'1. Customizable Structure'!$B$137,'1. Customizable Structure'!$G$137))</f>
        <v/>
      </c>
      <c r="BC51" s="50"/>
      <c r="BD51" s="50"/>
      <c r="BE51" s="50"/>
      <c r="BF51" s="50"/>
      <c r="BG51" s="50"/>
      <c r="BH51" s="50"/>
      <c r="BI51" s="50"/>
      <c r="BJ51" s="50"/>
      <c r="BK51" s="50"/>
      <c r="BL51" s="50"/>
      <c r="BM51" s="50"/>
      <c r="BN51" s="50"/>
      <c r="BO51" s="509"/>
      <c r="BQ51" s="522"/>
      <c r="BR51" s="525"/>
      <c r="BS51" s="528"/>
      <c r="BT51" s="531" t="str">
        <f>IF(BS51="","",BR51*BS51)</f>
        <v/>
      </c>
      <c r="BU51" s="35" t="str">
        <f>IF(BR48="","",IF(BR48='1. Customizable Structure'!$B$134,'1. Customizable Structure'!$B$137,'1. Customizable Structure'!$G$137))</f>
        <v/>
      </c>
      <c r="BV51" s="50"/>
      <c r="BW51" s="50"/>
      <c r="BX51" s="50"/>
      <c r="BY51" s="50"/>
      <c r="BZ51" s="50"/>
      <c r="CA51" s="50"/>
      <c r="CB51" s="50"/>
      <c r="CC51" s="50"/>
      <c r="CD51" s="50"/>
      <c r="CE51" s="50"/>
      <c r="CF51" s="50"/>
      <c r="CG51" s="50"/>
      <c r="CH51" s="509"/>
      <c r="CJ51" s="522"/>
      <c r="CK51" s="525"/>
      <c r="CL51" s="528"/>
      <c r="CM51" s="531" t="str">
        <f>IF(CL51="","",CK51*CL51)</f>
        <v/>
      </c>
      <c r="CN51" s="35" t="str">
        <f>IF(CK48="","",IF(CK48='1. Customizable Structure'!$B$134,'1. Customizable Structure'!$B$137,'1. Customizable Structure'!$G$137))</f>
        <v/>
      </c>
      <c r="CO51" s="50"/>
      <c r="CP51" s="50"/>
      <c r="CQ51" s="50"/>
      <c r="CR51" s="50"/>
      <c r="CS51" s="50"/>
      <c r="CT51" s="50"/>
      <c r="CU51" s="50"/>
      <c r="CV51" s="50"/>
      <c r="CW51" s="50"/>
      <c r="CX51" s="50"/>
      <c r="CY51" s="50"/>
      <c r="CZ51" s="50"/>
      <c r="DA51" s="509"/>
      <c r="DC51" s="522"/>
      <c r="DD51" s="525"/>
      <c r="DE51" s="528"/>
      <c r="DF51" s="531" t="str">
        <f>IF(DE51="","",DD51*DE51)</f>
        <v/>
      </c>
      <c r="DG51" s="35" t="str">
        <f>IF(DD48="","",IF(DD48='1. Customizable Structure'!$B$134,'1. Customizable Structure'!$B$137,'1. Customizable Structure'!$G$137))</f>
        <v/>
      </c>
      <c r="DH51" s="50"/>
      <c r="DI51" s="50"/>
      <c r="DJ51" s="50"/>
      <c r="DK51" s="50"/>
      <c r="DL51" s="50"/>
      <c r="DM51" s="50"/>
      <c r="DN51" s="50"/>
      <c r="DO51" s="50"/>
      <c r="DP51" s="50"/>
      <c r="DQ51" s="50"/>
      <c r="DR51" s="50"/>
      <c r="DS51" s="50"/>
      <c r="DT51" s="509"/>
    </row>
    <row r="52" spans="15:124" ht="32" customHeight="1">
      <c r="O52" s="36"/>
      <c r="P52" s="39"/>
      <c r="Q52" s="39"/>
      <c r="R52" s="39"/>
      <c r="S52" s="39"/>
      <c r="T52" s="39"/>
      <c r="U52" s="39"/>
      <c r="V52" s="39"/>
      <c r="W52" s="39"/>
      <c r="X52" s="39"/>
      <c r="Y52" s="39"/>
      <c r="Z52" s="39"/>
      <c r="AA52" s="39"/>
      <c r="AB52" s="40" t="str">
        <f t="shared" si="31"/>
        <v/>
      </c>
      <c r="AE52" s="523"/>
      <c r="AF52" s="526"/>
      <c r="AG52" s="529"/>
      <c r="AH52" s="532"/>
      <c r="AI52" s="35" t="str">
        <f>IF(AF48="","",IF(AF48='1. Customizable Structure'!$B$134,'1. Customizable Structure'!$B$138,'1. Customizable Structure'!$G$138))</f>
        <v/>
      </c>
      <c r="AJ52" s="50"/>
      <c r="AK52" s="50"/>
      <c r="AL52" s="50"/>
      <c r="AM52" s="50"/>
      <c r="AN52" s="50"/>
      <c r="AO52" s="50"/>
      <c r="AP52" s="50"/>
      <c r="AQ52" s="50"/>
      <c r="AR52" s="50"/>
      <c r="AS52" s="50"/>
      <c r="AT52" s="50"/>
      <c r="AU52" s="50"/>
      <c r="AV52" s="509"/>
      <c r="AX52" s="523"/>
      <c r="AY52" s="526"/>
      <c r="AZ52" s="529"/>
      <c r="BA52" s="532"/>
      <c r="BB52" s="35" t="str">
        <f>IF(AY48="","",IF(AY48='1. Customizable Structure'!$B$134,'1. Customizable Structure'!$B$138,'1. Customizable Structure'!$G$138))</f>
        <v/>
      </c>
      <c r="BC52" s="50"/>
      <c r="BD52" s="50"/>
      <c r="BE52" s="50"/>
      <c r="BF52" s="50"/>
      <c r="BG52" s="50"/>
      <c r="BH52" s="50"/>
      <c r="BI52" s="50"/>
      <c r="BJ52" s="50"/>
      <c r="BK52" s="50"/>
      <c r="BL52" s="50"/>
      <c r="BM52" s="50"/>
      <c r="BN52" s="50"/>
      <c r="BO52" s="509"/>
      <c r="BQ52" s="523"/>
      <c r="BR52" s="526"/>
      <c r="BS52" s="529"/>
      <c r="BT52" s="532"/>
      <c r="BU52" s="35" t="str">
        <f>IF(BR48="","",IF(BR48='1. Customizable Structure'!$B$134,'1. Customizable Structure'!$B$138,'1. Customizable Structure'!$G$138))</f>
        <v/>
      </c>
      <c r="BV52" s="50"/>
      <c r="BW52" s="50"/>
      <c r="BX52" s="50"/>
      <c r="BY52" s="50"/>
      <c r="BZ52" s="50"/>
      <c r="CA52" s="50"/>
      <c r="CB52" s="50"/>
      <c r="CC52" s="50"/>
      <c r="CD52" s="50"/>
      <c r="CE52" s="50"/>
      <c r="CF52" s="50"/>
      <c r="CG52" s="50"/>
      <c r="CH52" s="509"/>
      <c r="CJ52" s="523"/>
      <c r="CK52" s="526"/>
      <c r="CL52" s="529"/>
      <c r="CM52" s="532"/>
      <c r="CN52" s="35" t="str">
        <f>IF(CK48="","",IF(CK48='1. Customizable Structure'!$B$134,'1. Customizable Structure'!$B$138,'1. Customizable Structure'!$G$138))</f>
        <v/>
      </c>
      <c r="CO52" s="50"/>
      <c r="CP52" s="50"/>
      <c r="CQ52" s="50"/>
      <c r="CR52" s="50"/>
      <c r="CS52" s="50"/>
      <c r="CT52" s="50"/>
      <c r="CU52" s="50"/>
      <c r="CV52" s="50"/>
      <c r="CW52" s="50"/>
      <c r="CX52" s="50"/>
      <c r="CY52" s="50"/>
      <c r="CZ52" s="50"/>
      <c r="DA52" s="509"/>
      <c r="DC52" s="523"/>
      <c r="DD52" s="526"/>
      <c r="DE52" s="529"/>
      <c r="DF52" s="532"/>
      <c r="DG52" s="35" t="str">
        <f>IF(DD48="","",IF(DD48='1. Customizable Structure'!$B$134,'1. Customizable Structure'!$B$138,'1. Customizable Structure'!$G$138))</f>
        <v/>
      </c>
      <c r="DH52" s="50"/>
      <c r="DI52" s="50"/>
      <c r="DJ52" s="50"/>
      <c r="DK52" s="50"/>
      <c r="DL52" s="50"/>
      <c r="DM52" s="50"/>
      <c r="DN52" s="50"/>
      <c r="DO52" s="50"/>
      <c r="DP52" s="50"/>
      <c r="DQ52" s="50"/>
      <c r="DR52" s="50"/>
      <c r="DS52" s="50"/>
      <c r="DT52" s="509"/>
    </row>
    <row r="53" spans="15:124" ht="32" customHeight="1">
      <c r="O53" s="36"/>
      <c r="P53" s="39"/>
      <c r="Q53" s="39"/>
      <c r="R53" s="39"/>
      <c r="S53" s="39"/>
      <c r="T53" s="39"/>
      <c r="U53" s="39"/>
      <c r="V53" s="39"/>
      <c r="W53" s="39"/>
      <c r="X53" s="39"/>
      <c r="Y53" s="39"/>
      <c r="Z53" s="39"/>
      <c r="AA53" s="39"/>
      <c r="AB53" s="40" t="str">
        <f t="shared" si="31"/>
        <v/>
      </c>
      <c r="AE53" s="523"/>
      <c r="AF53" s="526"/>
      <c r="AG53" s="529"/>
      <c r="AH53" s="532"/>
      <c r="AI53" s="35" t="str">
        <f>IF(AF48="","",IF(AF48='1. Customizable Structure'!$B$134,'1. Customizable Structure'!$B$139,'1. Customizable Structure'!$G$139))</f>
        <v/>
      </c>
      <c r="AJ53" s="50" t="str">
        <f>IF(AJ52="","",AJ51/AJ52)</f>
        <v/>
      </c>
      <c r="AK53" s="50" t="str">
        <f t="shared" ref="AK53:AU53" si="37">IF(AK52="","",AK51/AK52)</f>
        <v/>
      </c>
      <c r="AL53" s="50" t="str">
        <f t="shared" si="37"/>
        <v/>
      </c>
      <c r="AM53" s="50" t="str">
        <f t="shared" si="37"/>
        <v/>
      </c>
      <c r="AN53" s="50" t="str">
        <f t="shared" si="37"/>
        <v/>
      </c>
      <c r="AO53" s="50" t="str">
        <f t="shared" si="37"/>
        <v/>
      </c>
      <c r="AP53" s="50" t="str">
        <f t="shared" si="37"/>
        <v/>
      </c>
      <c r="AQ53" s="50" t="str">
        <f t="shared" si="37"/>
        <v/>
      </c>
      <c r="AR53" s="50" t="str">
        <f t="shared" si="37"/>
        <v/>
      </c>
      <c r="AS53" s="50" t="str">
        <f t="shared" si="37"/>
        <v/>
      </c>
      <c r="AT53" s="50" t="str">
        <f t="shared" si="37"/>
        <v/>
      </c>
      <c r="AU53" s="50" t="str">
        <f t="shared" si="37"/>
        <v/>
      </c>
      <c r="AV53" s="509"/>
      <c r="AX53" s="523"/>
      <c r="AY53" s="526"/>
      <c r="AZ53" s="529"/>
      <c r="BA53" s="532"/>
      <c r="BB53" s="35" t="str">
        <f>IF(AY48="","",IF(AY48='1. Customizable Structure'!$B$134,'1. Customizable Structure'!$B$139,'1. Customizable Structure'!$G$139))</f>
        <v/>
      </c>
      <c r="BC53" s="50" t="str">
        <f>IF(BC52="","",BC51/BC52)</f>
        <v/>
      </c>
      <c r="BD53" s="50" t="str">
        <f t="shared" ref="BD53:BN53" si="38">IF(BD52="","",BD51/BD52)</f>
        <v/>
      </c>
      <c r="BE53" s="50" t="str">
        <f t="shared" si="38"/>
        <v/>
      </c>
      <c r="BF53" s="50" t="str">
        <f t="shared" si="38"/>
        <v/>
      </c>
      <c r="BG53" s="50" t="str">
        <f t="shared" si="38"/>
        <v/>
      </c>
      <c r="BH53" s="50" t="str">
        <f t="shared" si="38"/>
        <v/>
      </c>
      <c r="BI53" s="50" t="str">
        <f t="shared" si="38"/>
        <v/>
      </c>
      <c r="BJ53" s="50" t="str">
        <f t="shared" si="38"/>
        <v/>
      </c>
      <c r="BK53" s="50" t="str">
        <f t="shared" si="38"/>
        <v/>
      </c>
      <c r="BL53" s="50" t="str">
        <f t="shared" si="38"/>
        <v/>
      </c>
      <c r="BM53" s="50" t="str">
        <f t="shared" si="38"/>
        <v/>
      </c>
      <c r="BN53" s="50" t="str">
        <f t="shared" si="38"/>
        <v/>
      </c>
      <c r="BO53" s="509"/>
      <c r="BQ53" s="523"/>
      <c r="BR53" s="526"/>
      <c r="BS53" s="529"/>
      <c r="BT53" s="532"/>
      <c r="BU53" s="35" t="str">
        <f>IF(BR48="","",IF(BR48='1. Customizable Structure'!$B$134,'1. Customizable Structure'!$B$139,'1. Customizable Structure'!$G$139))</f>
        <v/>
      </c>
      <c r="BV53" s="50" t="str">
        <f>IF(BV52="","",BV51/BV52)</f>
        <v/>
      </c>
      <c r="BW53" s="50" t="str">
        <f t="shared" ref="BW53:CG53" si="39">IF(BW52="","",BW51/BW52)</f>
        <v/>
      </c>
      <c r="BX53" s="50" t="str">
        <f t="shared" si="39"/>
        <v/>
      </c>
      <c r="BY53" s="50" t="str">
        <f t="shared" si="39"/>
        <v/>
      </c>
      <c r="BZ53" s="50" t="str">
        <f t="shared" si="39"/>
        <v/>
      </c>
      <c r="CA53" s="50" t="str">
        <f t="shared" si="39"/>
        <v/>
      </c>
      <c r="CB53" s="50" t="str">
        <f t="shared" si="39"/>
        <v/>
      </c>
      <c r="CC53" s="50" t="str">
        <f t="shared" si="39"/>
        <v/>
      </c>
      <c r="CD53" s="50" t="str">
        <f t="shared" si="39"/>
        <v/>
      </c>
      <c r="CE53" s="50" t="str">
        <f t="shared" si="39"/>
        <v/>
      </c>
      <c r="CF53" s="50" t="str">
        <f t="shared" si="39"/>
        <v/>
      </c>
      <c r="CG53" s="50" t="str">
        <f t="shared" si="39"/>
        <v/>
      </c>
      <c r="CH53" s="509"/>
      <c r="CJ53" s="523"/>
      <c r="CK53" s="526"/>
      <c r="CL53" s="529"/>
      <c r="CM53" s="532"/>
      <c r="CN53" s="35" t="str">
        <f>IF(CK48="","",IF(CK48='1. Customizable Structure'!$B$134,'1. Customizable Structure'!$B$139,'1. Customizable Structure'!$G$139))</f>
        <v/>
      </c>
      <c r="CO53" s="50" t="str">
        <f>IF(CO52="","",CO51/CO52)</f>
        <v/>
      </c>
      <c r="CP53" s="50" t="str">
        <f t="shared" ref="CP53:CZ53" si="40">IF(CP52="","",CP51/CP52)</f>
        <v/>
      </c>
      <c r="CQ53" s="50" t="str">
        <f t="shared" si="40"/>
        <v/>
      </c>
      <c r="CR53" s="50" t="str">
        <f t="shared" si="40"/>
        <v/>
      </c>
      <c r="CS53" s="50" t="str">
        <f t="shared" si="40"/>
        <v/>
      </c>
      <c r="CT53" s="50" t="str">
        <f t="shared" si="40"/>
        <v/>
      </c>
      <c r="CU53" s="50" t="str">
        <f t="shared" si="40"/>
        <v/>
      </c>
      <c r="CV53" s="50" t="str">
        <f t="shared" si="40"/>
        <v/>
      </c>
      <c r="CW53" s="50" t="str">
        <f t="shared" si="40"/>
        <v/>
      </c>
      <c r="CX53" s="50" t="str">
        <f t="shared" si="40"/>
        <v/>
      </c>
      <c r="CY53" s="50" t="str">
        <f t="shared" si="40"/>
        <v/>
      </c>
      <c r="CZ53" s="50" t="str">
        <f t="shared" si="40"/>
        <v/>
      </c>
      <c r="DA53" s="509"/>
      <c r="DC53" s="523"/>
      <c r="DD53" s="526"/>
      <c r="DE53" s="529"/>
      <c r="DF53" s="532"/>
      <c r="DG53" s="35" t="str">
        <f>IF(DD48="","",IF(DD48='1. Customizable Structure'!$B$134,'1. Customizable Structure'!$B$139,'1. Customizable Structure'!$G$139))</f>
        <v/>
      </c>
      <c r="DH53" s="50" t="str">
        <f>IF(DH52="","",DH51/DH52)</f>
        <v/>
      </c>
      <c r="DI53" s="50" t="str">
        <f t="shared" ref="DI53:DS53" si="41">IF(DI52="","",DI51/DI52)</f>
        <v/>
      </c>
      <c r="DJ53" s="50" t="str">
        <f t="shared" si="41"/>
        <v/>
      </c>
      <c r="DK53" s="50" t="str">
        <f t="shared" si="41"/>
        <v/>
      </c>
      <c r="DL53" s="50" t="str">
        <f t="shared" si="41"/>
        <v/>
      </c>
      <c r="DM53" s="50" t="str">
        <f t="shared" si="41"/>
        <v/>
      </c>
      <c r="DN53" s="50" t="str">
        <f t="shared" si="41"/>
        <v/>
      </c>
      <c r="DO53" s="50" t="str">
        <f t="shared" si="41"/>
        <v/>
      </c>
      <c r="DP53" s="50" t="str">
        <f t="shared" si="41"/>
        <v/>
      </c>
      <c r="DQ53" s="50" t="str">
        <f t="shared" si="41"/>
        <v/>
      </c>
      <c r="DR53" s="50" t="str">
        <f t="shared" si="41"/>
        <v/>
      </c>
      <c r="DS53" s="50" t="str">
        <f t="shared" si="41"/>
        <v/>
      </c>
      <c r="DT53" s="509"/>
    </row>
    <row r="54" spans="15:124" ht="32" customHeight="1">
      <c r="O54" s="36"/>
      <c r="P54" s="39"/>
      <c r="Q54" s="39"/>
      <c r="R54" s="39"/>
      <c r="S54" s="39"/>
      <c r="T54" s="39"/>
      <c r="U54" s="39"/>
      <c r="V54" s="39"/>
      <c r="W54" s="39"/>
      <c r="X54" s="39"/>
      <c r="Y54" s="39"/>
      <c r="Z54" s="39"/>
      <c r="AA54" s="39"/>
      <c r="AB54" s="40" t="str">
        <f t="shared" si="31"/>
        <v/>
      </c>
      <c r="AE54" s="523"/>
      <c r="AF54" s="526"/>
      <c r="AG54" s="529"/>
      <c r="AH54" s="532"/>
      <c r="AI54" s="35" t="str">
        <f>IF(AF48="","",IF(AF48='1. Customizable Structure'!$B$134,'1. Customizable Structure'!$B$140,""))</f>
        <v/>
      </c>
      <c r="AJ54" s="50"/>
      <c r="AK54" s="50"/>
      <c r="AL54" s="50"/>
      <c r="AM54" s="50"/>
      <c r="AN54" s="50"/>
      <c r="AO54" s="50"/>
      <c r="AP54" s="50"/>
      <c r="AQ54" s="50"/>
      <c r="AR54" s="50"/>
      <c r="AS54" s="50"/>
      <c r="AT54" s="50"/>
      <c r="AU54" s="50"/>
      <c r="AV54" s="509"/>
      <c r="AX54" s="523"/>
      <c r="AY54" s="526"/>
      <c r="AZ54" s="529"/>
      <c r="BA54" s="532"/>
      <c r="BB54" s="35" t="str">
        <f>IF(AY48="","",IF(AY48='1. Customizable Structure'!$B$134,'1. Customizable Structure'!$B$140,""))</f>
        <v/>
      </c>
      <c r="BC54" s="50"/>
      <c r="BD54" s="50"/>
      <c r="BE54" s="50"/>
      <c r="BF54" s="50"/>
      <c r="BG54" s="50"/>
      <c r="BH54" s="50"/>
      <c r="BI54" s="50"/>
      <c r="BJ54" s="50"/>
      <c r="BK54" s="50"/>
      <c r="BL54" s="50"/>
      <c r="BM54" s="50"/>
      <c r="BN54" s="50"/>
      <c r="BO54" s="509"/>
      <c r="BQ54" s="523"/>
      <c r="BR54" s="526"/>
      <c r="BS54" s="529"/>
      <c r="BT54" s="532"/>
      <c r="BU54" s="35" t="str">
        <f>IF(BR48="","",IF(BR48='1. Customizable Structure'!$B$134,'1. Customizable Structure'!$B$140,""))</f>
        <v/>
      </c>
      <c r="BV54" s="50"/>
      <c r="BW54" s="50"/>
      <c r="BX54" s="50"/>
      <c r="BY54" s="50"/>
      <c r="BZ54" s="50"/>
      <c r="CA54" s="50"/>
      <c r="CB54" s="50"/>
      <c r="CC54" s="50"/>
      <c r="CD54" s="50"/>
      <c r="CE54" s="50"/>
      <c r="CF54" s="50"/>
      <c r="CG54" s="50"/>
      <c r="CH54" s="509"/>
      <c r="CJ54" s="523"/>
      <c r="CK54" s="526"/>
      <c r="CL54" s="529"/>
      <c r="CM54" s="532"/>
      <c r="CN54" s="35" t="str">
        <f>IF(CK48="","",IF(CK48='1. Customizable Structure'!$B$134,'1. Customizable Structure'!$B$140,""))</f>
        <v/>
      </c>
      <c r="CO54" s="50"/>
      <c r="CP54" s="50"/>
      <c r="CQ54" s="50"/>
      <c r="CR54" s="50"/>
      <c r="CS54" s="50"/>
      <c r="CT54" s="50"/>
      <c r="CU54" s="50"/>
      <c r="CV54" s="50"/>
      <c r="CW54" s="50"/>
      <c r="CX54" s="50"/>
      <c r="CY54" s="50"/>
      <c r="CZ54" s="50"/>
      <c r="DA54" s="509"/>
      <c r="DC54" s="523"/>
      <c r="DD54" s="526"/>
      <c r="DE54" s="529"/>
      <c r="DF54" s="532"/>
      <c r="DG54" s="35" t="str">
        <f>IF(DD48="","",IF(DD48='1. Customizable Structure'!$B$134,'1. Customizable Structure'!$B$140,""))</f>
        <v/>
      </c>
      <c r="DH54" s="50"/>
      <c r="DI54" s="50"/>
      <c r="DJ54" s="50"/>
      <c r="DK54" s="50"/>
      <c r="DL54" s="50"/>
      <c r="DM54" s="50"/>
      <c r="DN54" s="50"/>
      <c r="DO54" s="50"/>
      <c r="DP54" s="50"/>
      <c r="DQ54" s="50"/>
      <c r="DR54" s="50"/>
      <c r="DS54" s="50"/>
      <c r="DT54" s="509"/>
    </row>
    <row r="55" spans="15:124" ht="32" customHeight="1">
      <c r="O55" s="36"/>
      <c r="P55" s="39"/>
      <c r="Q55" s="39"/>
      <c r="R55" s="39"/>
      <c r="S55" s="39"/>
      <c r="T55" s="39"/>
      <c r="U55" s="39"/>
      <c r="V55" s="39"/>
      <c r="W55" s="39"/>
      <c r="X55" s="39"/>
      <c r="Y55" s="39"/>
      <c r="Z55" s="39"/>
      <c r="AA55" s="39"/>
      <c r="AB55" s="40" t="str">
        <f t="shared" si="31"/>
        <v/>
      </c>
      <c r="AE55" s="523"/>
      <c r="AF55" s="526"/>
      <c r="AG55" s="529"/>
      <c r="AH55" s="532"/>
      <c r="AI55" s="35" t="str">
        <f>IF(AF48="","",IF(AF48='1. Customizable Structure'!$B$134,'1. Customizable Structure'!$B$141,""))</f>
        <v/>
      </c>
      <c r="AJ55" s="50" t="str">
        <f>IF(AF48='1. Customizable Structure'!$B$135,"",IF(AJ54="","",(CEILING(AJ53/AJ54,1))))</f>
        <v/>
      </c>
      <c r="AK55" s="50" t="str">
        <f>IF(AG48='1. Customizable Structure'!$B$135,"",IF(AK54="","",(CEILING(AK53/AK54,1))))</f>
        <v/>
      </c>
      <c r="AL55" s="50" t="str">
        <f>IF(AH48='1. Customizable Structure'!$B$135,"",IF(AL54="","",(CEILING(AL53/AL54,1))))</f>
        <v/>
      </c>
      <c r="AM55" s="50" t="str">
        <f>IF(AI48='1. Customizable Structure'!$B$135,"",IF(AM54="","",(CEILING(AM53/AM54,1))))</f>
        <v/>
      </c>
      <c r="AN55" s="50" t="str">
        <f>IF(AJ48='1. Customizable Structure'!$B$135,"",IF(AN54="","",(CEILING(AN53/AN54,1))))</f>
        <v/>
      </c>
      <c r="AO55" s="50" t="str">
        <f>IF(AK48='1. Customizable Structure'!$B$135,"",IF(AO54="","",(CEILING(AO53/AO54,1))))</f>
        <v/>
      </c>
      <c r="AP55" s="50" t="str">
        <f>IF(AL48='1. Customizable Structure'!$B$135,"",IF(AP54="","",(CEILING(AP53/AP54,1))))</f>
        <v/>
      </c>
      <c r="AQ55" s="50" t="str">
        <f>IF(AM48='1. Customizable Structure'!$B$135,"",IF(AQ54="","",(CEILING(AQ53/AQ54,1))))</f>
        <v/>
      </c>
      <c r="AR55" s="50" t="str">
        <f>IF(AN48='1. Customizable Structure'!$B$135,"",IF(AR54="","",(CEILING(AR53/AR54,1))))</f>
        <v/>
      </c>
      <c r="AS55" s="50" t="str">
        <f>IF(AO48='1. Customizable Structure'!$B$135,"",IF(AS54="","",(CEILING(AS53/AS54,1))))</f>
        <v/>
      </c>
      <c r="AT55" s="50" t="str">
        <f>IF(AP48='1. Customizable Structure'!$B$135,"",IF(AT54="","",(CEILING(AT53/AT54,1))))</f>
        <v/>
      </c>
      <c r="AU55" s="50" t="str">
        <f>IF(AQ48='1. Customizable Structure'!$B$135,"",IF(AU54="","",(CEILING(AU53/AU54,1))))</f>
        <v/>
      </c>
      <c r="AV55" s="509"/>
      <c r="AX55" s="523"/>
      <c r="AY55" s="526"/>
      <c r="AZ55" s="529"/>
      <c r="BA55" s="532"/>
      <c r="BB55" s="35" t="str">
        <f>IF(AY48="","",IF(AY48='1. Customizable Structure'!$B$134,'1. Customizable Structure'!$B$141,""))</f>
        <v/>
      </c>
      <c r="BC55" s="50" t="str">
        <f>IF(AY48='1. Customizable Structure'!$B$135,"",IF(BC54="","",(CEILING(BC53/BC54,1))))</f>
        <v/>
      </c>
      <c r="BD55" s="50" t="str">
        <f>IF(AZ48='1. Customizable Structure'!$B$135,"",IF(BD54="","",(CEILING(BD53/BD54,1))))</f>
        <v/>
      </c>
      <c r="BE55" s="50" t="str">
        <f>IF(BA48='1. Customizable Structure'!$B$135,"",IF(BE54="","",(CEILING(BE53/BE54,1))))</f>
        <v/>
      </c>
      <c r="BF55" s="50" t="str">
        <f>IF(BB48='1. Customizable Structure'!$B$135,"",IF(BF54="","",(CEILING(BF53/BF54,1))))</f>
        <v/>
      </c>
      <c r="BG55" s="50" t="str">
        <f>IF(BC48='1. Customizable Structure'!$B$135,"",IF(BG54="","",(CEILING(BG53/BG54,1))))</f>
        <v/>
      </c>
      <c r="BH55" s="50" t="str">
        <f>IF(BD48='1. Customizable Structure'!$B$135,"",IF(BH54="","",(CEILING(BH53/BH54,1))))</f>
        <v/>
      </c>
      <c r="BI55" s="50" t="str">
        <f>IF(BE48='1. Customizable Structure'!$B$135,"",IF(BI54="","",(CEILING(BI53/BI54,1))))</f>
        <v/>
      </c>
      <c r="BJ55" s="50" t="str">
        <f>IF(BF48='1. Customizable Structure'!$B$135,"",IF(BJ54="","",(CEILING(BJ53/BJ54,1))))</f>
        <v/>
      </c>
      <c r="BK55" s="50" t="str">
        <f>IF(BG48='1. Customizable Structure'!$B$135,"",IF(BK54="","",(CEILING(BK53/BK54,1))))</f>
        <v/>
      </c>
      <c r="BL55" s="50" t="str">
        <f>IF(BH48='1. Customizable Structure'!$B$135,"",IF(BL54="","",(CEILING(BL53/BL54,1))))</f>
        <v/>
      </c>
      <c r="BM55" s="50" t="str">
        <f>IF(BI48='1. Customizable Structure'!$B$135,"",IF(BM54="","",(CEILING(BM53/BM54,1))))</f>
        <v/>
      </c>
      <c r="BN55" s="50" t="str">
        <f>IF(BJ48='1. Customizable Structure'!$B$135,"",IF(BN54="","",(CEILING(BN53/BN54,1))))</f>
        <v/>
      </c>
      <c r="BO55" s="509"/>
      <c r="BQ55" s="523"/>
      <c r="BR55" s="526"/>
      <c r="BS55" s="529"/>
      <c r="BT55" s="532"/>
      <c r="BU55" s="35" t="str">
        <f>IF(BR48="","",IF(BR48='1. Customizable Structure'!$B$134,'1. Customizable Structure'!$B$141,""))</f>
        <v/>
      </c>
      <c r="BV55" s="50" t="str">
        <f>IF(BR48='1. Customizable Structure'!$B$135,"",IF(BV54="","",(CEILING(BV53/BV54,1))))</f>
        <v/>
      </c>
      <c r="BW55" s="50" t="str">
        <f>IF(BS48='1. Customizable Structure'!$B$135,"",IF(BW54="","",(CEILING(BW53/BW54,1))))</f>
        <v/>
      </c>
      <c r="BX55" s="50" t="str">
        <f>IF(BT48='1. Customizable Structure'!$B$135,"",IF(BX54="","",(CEILING(BX53/BX54,1))))</f>
        <v/>
      </c>
      <c r="BY55" s="50" t="str">
        <f>IF(BU48='1. Customizable Structure'!$B$135,"",IF(BY54="","",(CEILING(BY53/BY54,1))))</f>
        <v/>
      </c>
      <c r="BZ55" s="50" t="str">
        <f>IF(BV48='1. Customizable Structure'!$B$135,"",IF(BZ54="","",(CEILING(BZ53/BZ54,1))))</f>
        <v/>
      </c>
      <c r="CA55" s="50" t="str">
        <f>IF(BW48='1. Customizable Structure'!$B$135,"",IF(CA54="","",(CEILING(CA53/CA54,1))))</f>
        <v/>
      </c>
      <c r="CB55" s="50" t="str">
        <f>IF(BX48='1. Customizable Structure'!$B$135,"",IF(CB54="","",(CEILING(CB53/CB54,1))))</f>
        <v/>
      </c>
      <c r="CC55" s="50" t="str">
        <f>IF(BY48='1. Customizable Structure'!$B$135,"",IF(CC54="","",(CEILING(CC53/CC54,1))))</f>
        <v/>
      </c>
      <c r="CD55" s="50" t="str">
        <f>IF(BZ48='1. Customizable Structure'!$B$135,"",IF(CD54="","",(CEILING(CD53/CD54,1))))</f>
        <v/>
      </c>
      <c r="CE55" s="50" t="str">
        <f>IF(CA48='1. Customizable Structure'!$B$135,"",IF(CE54="","",(CEILING(CE53/CE54,1))))</f>
        <v/>
      </c>
      <c r="CF55" s="50" t="str">
        <f>IF(CB48='1. Customizable Structure'!$B$135,"",IF(CF54="","",(CEILING(CF53/CF54,1))))</f>
        <v/>
      </c>
      <c r="CG55" s="50" t="str">
        <f>IF(CC48='1. Customizable Structure'!$B$135,"",IF(CG54="","",(CEILING(CG53/CG54,1))))</f>
        <v/>
      </c>
      <c r="CH55" s="509"/>
      <c r="CJ55" s="523"/>
      <c r="CK55" s="526"/>
      <c r="CL55" s="529"/>
      <c r="CM55" s="532"/>
      <c r="CN55" s="35" t="str">
        <f>IF(CK48="","",IF(CK48='1. Customizable Structure'!$B$134,'1. Customizable Structure'!$B$141,""))</f>
        <v/>
      </c>
      <c r="CO55" s="50" t="str">
        <f>IF(CK48='1. Customizable Structure'!$B$135,"",IF(CO54="","",(CEILING(CO53/CO54,1))))</f>
        <v/>
      </c>
      <c r="CP55" s="50" t="str">
        <f>IF(CL48='1. Customizable Structure'!$B$135,"",IF(CP54="","",(CEILING(CP53/CP54,1))))</f>
        <v/>
      </c>
      <c r="CQ55" s="50" t="str">
        <f>IF(CM48='1. Customizable Structure'!$B$135,"",IF(CQ54="","",(CEILING(CQ53/CQ54,1))))</f>
        <v/>
      </c>
      <c r="CR55" s="50" t="str">
        <f>IF(CN48='1. Customizable Structure'!$B$135,"",IF(CR54="","",(CEILING(CR53/CR54,1))))</f>
        <v/>
      </c>
      <c r="CS55" s="50" t="str">
        <f>IF(CO48='1. Customizable Structure'!$B$135,"",IF(CS54="","",(CEILING(CS53/CS54,1))))</f>
        <v/>
      </c>
      <c r="CT55" s="50" t="str">
        <f>IF(CP48='1. Customizable Structure'!$B$135,"",IF(CT54="","",(CEILING(CT53/CT54,1))))</f>
        <v/>
      </c>
      <c r="CU55" s="50" t="str">
        <f>IF(CQ48='1. Customizable Structure'!$B$135,"",IF(CU54="","",(CEILING(CU53/CU54,1))))</f>
        <v/>
      </c>
      <c r="CV55" s="50" t="str">
        <f>IF(CR48='1. Customizable Structure'!$B$135,"",IF(CV54="","",(CEILING(CV53/CV54,1))))</f>
        <v/>
      </c>
      <c r="CW55" s="50" t="str">
        <f>IF(CS48='1. Customizable Structure'!$B$135,"",IF(CW54="","",(CEILING(CW53/CW54,1))))</f>
        <v/>
      </c>
      <c r="CX55" s="50" t="str">
        <f>IF(CT48='1. Customizable Structure'!$B$135,"",IF(CX54="","",(CEILING(CX53/CX54,1))))</f>
        <v/>
      </c>
      <c r="CY55" s="50" t="str">
        <f>IF(CU48='1. Customizable Structure'!$B$135,"",IF(CY54="","",(CEILING(CY53/CY54,1))))</f>
        <v/>
      </c>
      <c r="CZ55" s="50" t="str">
        <f>IF(CV48='1. Customizable Structure'!$B$135,"",IF(CZ54="","",(CEILING(CZ53/CZ54,1))))</f>
        <v/>
      </c>
      <c r="DA55" s="509"/>
      <c r="DC55" s="523"/>
      <c r="DD55" s="526"/>
      <c r="DE55" s="529"/>
      <c r="DF55" s="532"/>
      <c r="DG55" s="35" t="str">
        <f>IF(DD48="","",IF(DD48='1. Customizable Structure'!$B$134,'1. Customizable Structure'!$B$141,""))</f>
        <v/>
      </c>
      <c r="DH55" s="50" t="str">
        <f>IF(DD48='1. Customizable Structure'!$B$135,"",IF(DH54="","",(CEILING(DH53/DH54,1))))</f>
        <v/>
      </c>
      <c r="DI55" s="50" t="str">
        <f>IF(DE48='1. Customizable Structure'!$B$135,"",IF(DI54="","",(CEILING(DI53/DI54,1))))</f>
        <v/>
      </c>
      <c r="DJ55" s="50" t="str">
        <f>IF(DF48='1. Customizable Structure'!$B$135,"",IF(DJ54="","",(CEILING(DJ53/DJ54,1))))</f>
        <v/>
      </c>
      <c r="DK55" s="50" t="str">
        <f>IF(DG48='1. Customizable Structure'!$B$135,"",IF(DK54="","",(CEILING(DK53/DK54,1))))</f>
        <v/>
      </c>
      <c r="DL55" s="50" t="str">
        <f>IF(DH48='1. Customizable Structure'!$B$135,"",IF(DL54="","",(CEILING(DL53/DL54,1))))</f>
        <v/>
      </c>
      <c r="DM55" s="50" t="str">
        <f>IF(DI48='1. Customizable Structure'!$B$135,"",IF(DM54="","",(CEILING(DM53/DM54,1))))</f>
        <v/>
      </c>
      <c r="DN55" s="50" t="str">
        <f>IF(DJ48='1. Customizable Structure'!$B$135,"",IF(DN54="","",(CEILING(DN53/DN54,1))))</f>
        <v/>
      </c>
      <c r="DO55" s="50" t="str">
        <f>IF(DK48='1. Customizable Structure'!$B$135,"",IF(DO54="","",(CEILING(DO53/DO54,1))))</f>
        <v/>
      </c>
      <c r="DP55" s="50" t="str">
        <f>IF(DL48='1. Customizable Structure'!$B$135,"",IF(DP54="","",(CEILING(DP53/DP54,1))))</f>
        <v/>
      </c>
      <c r="DQ55" s="50" t="str">
        <f>IF(DM48='1. Customizable Structure'!$B$135,"",IF(DQ54="","",(CEILING(DQ53/DQ54,1))))</f>
        <v/>
      </c>
      <c r="DR55" s="50" t="str">
        <f>IF(DN48='1. Customizable Structure'!$B$135,"",IF(DR54="","",(CEILING(DR53/DR54,1))))</f>
        <v/>
      </c>
      <c r="DS55" s="50" t="str">
        <f>IF(DO48='1. Customizable Structure'!$B$135,"",IF(DS54="","",(CEILING(DS53/DS54,1))))</f>
        <v/>
      </c>
      <c r="DT55" s="509"/>
    </row>
    <row r="56" spans="15:124" ht="32" customHeight="1">
      <c r="O56" s="36"/>
      <c r="P56" s="39"/>
      <c r="Q56" s="39"/>
      <c r="R56" s="39"/>
      <c r="S56" s="39"/>
      <c r="T56" s="39"/>
      <c r="U56" s="39"/>
      <c r="V56" s="39"/>
      <c r="W56" s="39"/>
      <c r="X56" s="39"/>
      <c r="Y56" s="39"/>
      <c r="Z56" s="39"/>
      <c r="AA56" s="39"/>
      <c r="AB56" s="40" t="str">
        <f t="shared" si="31"/>
        <v/>
      </c>
      <c r="AE56" s="523"/>
      <c r="AF56" s="526"/>
      <c r="AG56" s="529"/>
      <c r="AH56" s="532"/>
      <c r="AI56" s="35" t="str">
        <f>IF(AF48="","",IF(AF48='1. Customizable Structure'!$B$134,'1. Customizable Structure'!$B$142,""))</f>
        <v/>
      </c>
      <c r="AJ56" s="50"/>
      <c r="AK56" s="50"/>
      <c r="AL56" s="50"/>
      <c r="AM56" s="50"/>
      <c r="AN56" s="50"/>
      <c r="AO56" s="50"/>
      <c r="AP56" s="50"/>
      <c r="AQ56" s="50"/>
      <c r="AR56" s="50"/>
      <c r="AS56" s="50"/>
      <c r="AT56" s="50"/>
      <c r="AU56" s="50"/>
      <c r="AV56" s="509"/>
      <c r="AX56" s="523"/>
      <c r="AY56" s="526"/>
      <c r="AZ56" s="529"/>
      <c r="BA56" s="532"/>
      <c r="BB56" s="35" t="str">
        <f>IF(AY48="","",IF(AY48='1. Customizable Structure'!$B$134,'1. Customizable Structure'!$B$142,""))</f>
        <v/>
      </c>
      <c r="BC56" s="50"/>
      <c r="BD56" s="50"/>
      <c r="BE56" s="50"/>
      <c r="BF56" s="50"/>
      <c r="BG56" s="50"/>
      <c r="BH56" s="50"/>
      <c r="BI56" s="50"/>
      <c r="BJ56" s="50"/>
      <c r="BK56" s="50"/>
      <c r="BL56" s="50"/>
      <c r="BM56" s="50"/>
      <c r="BN56" s="50"/>
      <c r="BO56" s="509"/>
      <c r="BQ56" s="523"/>
      <c r="BR56" s="526"/>
      <c r="BS56" s="529"/>
      <c r="BT56" s="532"/>
      <c r="BU56" s="35" t="str">
        <f>IF(BR48="","",IF(BR48='1. Customizable Structure'!$B$134,'1. Customizable Structure'!$B$142,""))</f>
        <v/>
      </c>
      <c r="BV56" s="50"/>
      <c r="BW56" s="50"/>
      <c r="BX56" s="50"/>
      <c r="BY56" s="50"/>
      <c r="BZ56" s="50"/>
      <c r="CA56" s="50"/>
      <c r="CB56" s="50"/>
      <c r="CC56" s="50"/>
      <c r="CD56" s="50"/>
      <c r="CE56" s="50"/>
      <c r="CF56" s="50"/>
      <c r="CG56" s="50"/>
      <c r="CH56" s="509"/>
      <c r="CJ56" s="523"/>
      <c r="CK56" s="526"/>
      <c r="CL56" s="529"/>
      <c r="CM56" s="532"/>
      <c r="CN56" s="35" t="str">
        <f>IF(CK48="","",IF(CK48='1. Customizable Structure'!$B$134,'1. Customizable Structure'!$B$142,""))</f>
        <v/>
      </c>
      <c r="CO56" s="50"/>
      <c r="CP56" s="50"/>
      <c r="CQ56" s="50"/>
      <c r="CR56" s="50"/>
      <c r="CS56" s="50"/>
      <c r="CT56" s="50"/>
      <c r="CU56" s="50"/>
      <c r="CV56" s="50"/>
      <c r="CW56" s="50"/>
      <c r="CX56" s="50"/>
      <c r="CY56" s="50"/>
      <c r="CZ56" s="50"/>
      <c r="DA56" s="509"/>
      <c r="DC56" s="523"/>
      <c r="DD56" s="526"/>
      <c r="DE56" s="529"/>
      <c r="DF56" s="532"/>
      <c r="DG56" s="35" t="str">
        <f>IF(DD48="","",IF(DD48='1. Customizable Structure'!$B$134,'1. Customizable Structure'!$B$142,""))</f>
        <v/>
      </c>
      <c r="DH56" s="50"/>
      <c r="DI56" s="50"/>
      <c r="DJ56" s="50"/>
      <c r="DK56" s="50"/>
      <c r="DL56" s="50"/>
      <c r="DM56" s="50"/>
      <c r="DN56" s="50"/>
      <c r="DO56" s="50"/>
      <c r="DP56" s="50"/>
      <c r="DQ56" s="50"/>
      <c r="DR56" s="50"/>
      <c r="DS56" s="50"/>
      <c r="DT56" s="509"/>
    </row>
    <row r="57" spans="15:124" ht="32" customHeight="1">
      <c r="O57" s="36"/>
      <c r="P57" s="39"/>
      <c r="Q57" s="39"/>
      <c r="R57" s="39"/>
      <c r="S57" s="39"/>
      <c r="T57" s="39"/>
      <c r="U57" s="39"/>
      <c r="V57" s="39"/>
      <c r="W57" s="39"/>
      <c r="X57" s="39"/>
      <c r="Y57" s="39"/>
      <c r="Z57" s="39"/>
      <c r="AA57" s="39"/>
      <c r="AB57" s="40" t="str">
        <f t="shared" si="31"/>
        <v/>
      </c>
      <c r="AE57" s="523"/>
      <c r="AF57" s="526"/>
      <c r="AG57" s="529"/>
      <c r="AH57" s="532"/>
      <c r="AI57" s="35" t="str">
        <f>IF(AF48="","",IF(AF48='1. Customizable Structure'!$B$134,'1. Customizable Structure'!$B$143,""))</f>
        <v/>
      </c>
      <c r="AJ57" s="50" t="str">
        <f>IF(AF48='1. Customizable Structure'!$B$135,"",IF(AJ56="","",(CEILING(AJ52*AJ55/AJ56,1))))</f>
        <v/>
      </c>
      <c r="AK57" s="50" t="str">
        <f>IF(AG48='1. Customizable Structure'!$B$135,"",IF(AK56="","",(CEILING(AK52*AK55/AK56,1))))</f>
        <v/>
      </c>
      <c r="AL57" s="50" t="str">
        <f>IF(AH48='1. Customizable Structure'!$B$135,"",IF(AL56="","",(CEILING(AL52*AL55/AL56,1))))</f>
        <v/>
      </c>
      <c r="AM57" s="50" t="str">
        <f>IF(AI48='1. Customizable Structure'!$B$135,"",IF(AM56="","",(CEILING(AM52*AM55/AM56,1))))</f>
        <v/>
      </c>
      <c r="AN57" s="50" t="str">
        <f>IF(AJ48='1. Customizable Structure'!$B$135,"",IF(AN56="","",(CEILING(AN52*AN55/AN56,1))))</f>
        <v/>
      </c>
      <c r="AO57" s="50" t="str">
        <f>IF(AK48='1. Customizable Structure'!$B$135,"",IF(AO56="","",(CEILING(AO52*AO55/AO56,1))))</f>
        <v/>
      </c>
      <c r="AP57" s="50" t="str">
        <f>IF(AL48='1. Customizable Structure'!$B$135,"",IF(AP56="","",(CEILING(AP52*AP55/AP56,1))))</f>
        <v/>
      </c>
      <c r="AQ57" s="50" t="str">
        <f>IF(AM48='1. Customizable Structure'!$B$135,"",IF(AQ56="","",(CEILING(AQ52*AQ55/AQ56,1))))</f>
        <v/>
      </c>
      <c r="AR57" s="50" t="str">
        <f>IF(AN48='1. Customizable Structure'!$B$135,"",IF(AR56="","",(CEILING(AR52*AR55/AR56,1))))</f>
        <v/>
      </c>
      <c r="AS57" s="50" t="str">
        <f>IF(AO48='1. Customizable Structure'!$B$135,"",IF(AS56="","",(CEILING(AS52*AS55/AS56,1))))</f>
        <v/>
      </c>
      <c r="AT57" s="50" t="str">
        <f>IF(AP48='1. Customizable Structure'!$B$135,"",IF(AT56="","",(CEILING(AT52*AT55/AT56,1))))</f>
        <v/>
      </c>
      <c r="AU57" s="50" t="str">
        <f>IF(AQ48='1. Customizable Structure'!$B$135,"",IF(AU56="","",(CEILING(AU52*AU55/AU56,1))))</f>
        <v/>
      </c>
      <c r="AV57" s="509"/>
      <c r="AX57" s="523"/>
      <c r="AY57" s="526"/>
      <c r="AZ57" s="529"/>
      <c r="BA57" s="532"/>
      <c r="BB57" s="35" t="str">
        <f>IF(AY48="","",IF(AY48='1. Customizable Structure'!$B$134,'1. Customizable Structure'!$B$143,""))</f>
        <v/>
      </c>
      <c r="BC57" s="50" t="str">
        <f>IF(AY48='1. Customizable Structure'!$B$135,"",IF(BC56="","",(CEILING(BC52*BC55/BC56,1))))</f>
        <v/>
      </c>
      <c r="BD57" s="50" t="str">
        <f>IF(AZ48='1. Customizable Structure'!$B$135,"",IF(BD56="","",(CEILING(BD52*BD55/BD56,1))))</f>
        <v/>
      </c>
      <c r="BE57" s="50" t="str">
        <f>IF(BA48='1. Customizable Structure'!$B$135,"",IF(BE56="","",(CEILING(BE52*BE55/BE56,1))))</f>
        <v/>
      </c>
      <c r="BF57" s="50" t="str">
        <f>IF(BB48='1. Customizable Structure'!$B$135,"",IF(BF56="","",(CEILING(BF52*BF55/BF56,1))))</f>
        <v/>
      </c>
      <c r="BG57" s="50" t="str">
        <f>IF(BC48='1. Customizable Structure'!$B$135,"",IF(BG56="","",(CEILING(BG52*BG55/BG56,1))))</f>
        <v/>
      </c>
      <c r="BH57" s="50" t="str">
        <f>IF(BD48='1. Customizable Structure'!$B$135,"",IF(BH56="","",(CEILING(BH52*BH55/BH56,1))))</f>
        <v/>
      </c>
      <c r="BI57" s="50" t="str">
        <f>IF(BE48='1. Customizable Structure'!$B$135,"",IF(BI56="","",(CEILING(BI52*BI55/BI56,1))))</f>
        <v/>
      </c>
      <c r="BJ57" s="50" t="str">
        <f>IF(BF48='1. Customizable Structure'!$B$135,"",IF(BJ56="","",(CEILING(BJ52*BJ55/BJ56,1))))</f>
        <v/>
      </c>
      <c r="BK57" s="50" t="str">
        <f>IF(BG48='1. Customizable Structure'!$B$135,"",IF(BK56="","",(CEILING(BK52*BK55/BK56,1))))</f>
        <v/>
      </c>
      <c r="BL57" s="50" t="str">
        <f>IF(BH48='1. Customizable Structure'!$B$135,"",IF(BL56="","",(CEILING(BL52*BL55/BL56,1))))</f>
        <v/>
      </c>
      <c r="BM57" s="50" t="str">
        <f>IF(BI48='1. Customizable Structure'!$B$135,"",IF(BM56="","",(CEILING(BM52*BM55/BM56,1))))</f>
        <v/>
      </c>
      <c r="BN57" s="50" t="str">
        <f>IF(BJ48='1. Customizable Structure'!$B$135,"",IF(BN56="","",(CEILING(BN52*BN55/BN56,1))))</f>
        <v/>
      </c>
      <c r="BO57" s="509"/>
      <c r="BQ57" s="523"/>
      <c r="BR57" s="526"/>
      <c r="BS57" s="529"/>
      <c r="BT57" s="532"/>
      <c r="BU57" s="35" t="str">
        <f>IF(BR48="","",IF(BR48='1. Customizable Structure'!$B$134,'1. Customizable Structure'!$B$143,""))</f>
        <v/>
      </c>
      <c r="BV57" s="50" t="str">
        <f>IF(BR48='1. Customizable Structure'!$B$135,"",IF(BV56="","",(CEILING(BV52*BV55/BV56,1))))</f>
        <v/>
      </c>
      <c r="BW57" s="50" t="str">
        <f>IF(BS48='1. Customizable Structure'!$B$135,"",IF(BW56="","",(CEILING(BW52*BW55/BW56,1))))</f>
        <v/>
      </c>
      <c r="BX57" s="50" t="str">
        <f>IF(BT48='1. Customizable Structure'!$B$135,"",IF(BX56="","",(CEILING(BX52*BX55/BX56,1))))</f>
        <v/>
      </c>
      <c r="BY57" s="50" t="str">
        <f>IF(BU48='1. Customizable Structure'!$B$135,"",IF(BY56="","",(CEILING(BY52*BY55/BY56,1))))</f>
        <v/>
      </c>
      <c r="BZ57" s="50" t="str">
        <f>IF(BV48='1. Customizable Structure'!$B$135,"",IF(BZ56="","",(CEILING(BZ52*BZ55/BZ56,1))))</f>
        <v/>
      </c>
      <c r="CA57" s="50" t="str">
        <f>IF(BW48='1. Customizable Structure'!$B$135,"",IF(CA56="","",(CEILING(CA52*CA55/CA56,1))))</f>
        <v/>
      </c>
      <c r="CB57" s="50" t="str">
        <f>IF(BX48='1. Customizable Structure'!$B$135,"",IF(CB56="","",(CEILING(CB52*CB55/CB56,1))))</f>
        <v/>
      </c>
      <c r="CC57" s="50" t="str">
        <f>IF(BY48='1. Customizable Structure'!$B$135,"",IF(CC56="","",(CEILING(CC52*CC55/CC56,1))))</f>
        <v/>
      </c>
      <c r="CD57" s="50" t="str">
        <f>IF(BZ48='1. Customizable Structure'!$B$135,"",IF(CD56="","",(CEILING(CD52*CD55/CD56,1))))</f>
        <v/>
      </c>
      <c r="CE57" s="50" t="str">
        <f>IF(CA48='1. Customizable Structure'!$B$135,"",IF(CE56="","",(CEILING(CE52*CE55/CE56,1))))</f>
        <v/>
      </c>
      <c r="CF57" s="50" t="str">
        <f>IF(CB48='1. Customizable Structure'!$B$135,"",IF(CF56="","",(CEILING(CF52*CF55/CF56,1))))</f>
        <v/>
      </c>
      <c r="CG57" s="50" t="str">
        <f>IF(CC48='1. Customizable Structure'!$B$135,"",IF(CG56="","",(CEILING(CG52*CG55/CG56,1))))</f>
        <v/>
      </c>
      <c r="CH57" s="509"/>
      <c r="CJ57" s="523"/>
      <c r="CK57" s="526"/>
      <c r="CL57" s="529"/>
      <c r="CM57" s="532"/>
      <c r="CN57" s="35" t="str">
        <f>IF(CK48="","",IF(CK48='1. Customizable Structure'!$B$134,'1. Customizable Structure'!$B$143,""))</f>
        <v/>
      </c>
      <c r="CO57" s="50" t="str">
        <f>IF(CK48='1. Customizable Structure'!$B$135,"",IF(CO56="","",(CEILING(CO52*CO55/CO56,1))))</f>
        <v/>
      </c>
      <c r="CP57" s="50" t="str">
        <f>IF(CL48='1. Customizable Structure'!$B$135,"",IF(CP56="","",(CEILING(CP52*CP55/CP56,1))))</f>
        <v/>
      </c>
      <c r="CQ57" s="50" t="str">
        <f>IF(CM48='1. Customizable Structure'!$B$135,"",IF(CQ56="","",(CEILING(CQ52*CQ55/CQ56,1))))</f>
        <v/>
      </c>
      <c r="CR57" s="50" t="str">
        <f>IF(CN48='1. Customizable Structure'!$B$135,"",IF(CR56="","",(CEILING(CR52*CR55/CR56,1))))</f>
        <v/>
      </c>
      <c r="CS57" s="50" t="str">
        <f>IF(CO48='1. Customizable Structure'!$B$135,"",IF(CS56="","",(CEILING(CS52*CS55/CS56,1))))</f>
        <v/>
      </c>
      <c r="CT57" s="50" t="str">
        <f>IF(CP48='1. Customizable Structure'!$B$135,"",IF(CT56="","",(CEILING(CT52*CT55/CT56,1))))</f>
        <v/>
      </c>
      <c r="CU57" s="50" t="str">
        <f>IF(CQ48='1. Customizable Structure'!$B$135,"",IF(CU56="","",(CEILING(CU52*CU55/CU56,1))))</f>
        <v/>
      </c>
      <c r="CV57" s="50" t="str">
        <f>IF(CR48='1. Customizable Structure'!$B$135,"",IF(CV56="","",(CEILING(CV52*CV55/CV56,1))))</f>
        <v/>
      </c>
      <c r="CW57" s="50" t="str">
        <f>IF(CS48='1. Customizable Structure'!$B$135,"",IF(CW56="","",(CEILING(CW52*CW55/CW56,1))))</f>
        <v/>
      </c>
      <c r="CX57" s="50" t="str">
        <f>IF(CT48='1. Customizable Structure'!$B$135,"",IF(CX56="","",(CEILING(CX52*CX55/CX56,1))))</f>
        <v/>
      </c>
      <c r="CY57" s="50" t="str">
        <f>IF(CU48='1. Customizable Structure'!$B$135,"",IF(CY56="","",(CEILING(CY52*CY55/CY56,1))))</f>
        <v/>
      </c>
      <c r="CZ57" s="50" t="str">
        <f>IF(CV48='1. Customizable Structure'!$B$135,"",IF(CZ56="","",(CEILING(CZ52*CZ55/CZ56,1))))</f>
        <v/>
      </c>
      <c r="DA57" s="509"/>
      <c r="DC57" s="523"/>
      <c r="DD57" s="526"/>
      <c r="DE57" s="529"/>
      <c r="DF57" s="532"/>
      <c r="DG57" s="35" t="str">
        <f>IF(DD48="","",IF(DD48='1. Customizable Structure'!$B$134,'1. Customizable Structure'!$B$143,""))</f>
        <v/>
      </c>
      <c r="DH57" s="50" t="str">
        <f>IF(DD48='1. Customizable Structure'!$B$135,"",IF(DH56="","",(CEILING(DH52*DH55/DH56,1))))</f>
        <v/>
      </c>
      <c r="DI57" s="50" t="str">
        <f>IF(DE48='1. Customizable Structure'!$B$135,"",IF(DI56="","",(CEILING(DI52*DI55/DI56,1))))</f>
        <v/>
      </c>
      <c r="DJ57" s="50" t="str">
        <f>IF(DF48='1. Customizable Structure'!$B$135,"",IF(DJ56="","",(CEILING(DJ52*DJ55/DJ56,1))))</f>
        <v/>
      </c>
      <c r="DK57" s="50" t="str">
        <f>IF(DG48='1. Customizable Structure'!$B$135,"",IF(DK56="","",(CEILING(DK52*DK55/DK56,1))))</f>
        <v/>
      </c>
      <c r="DL57" s="50" t="str">
        <f>IF(DH48='1. Customizable Structure'!$B$135,"",IF(DL56="","",(CEILING(DL52*DL55/DL56,1))))</f>
        <v/>
      </c>
      <c r="DM57" s="50" t="str">
        <f>IF(DI48='1. Customizable Structure'!$B$135,"",IF(DM56="","",(CEILING(DM52*DM55/DM56,1))))</f>
        <v/>
      </c>
      <c r="DN57" s="50" t="str">
        <f>IF(DJ48='1. Customizable Structure'!$B$135,"",IF(DN56="","",(CEILING(DN52*DN55/DN56,1))))</f>
        <v/>
      </c>
      <c r="DO57" s="50" t="str">
        <f>IF(DK48='1. Customizable Structure'!$B$135,"",IF(DO56="","",(CEILING(DO52*DO55/DO56,1))))</f>
        <v/>
      </c>
      <c r="DP57" s="50" t="str">
        <f>IF(DL48='1. Customizable Structure'!$B$135,"",IF(DP56="","",(CEILING(DP52*DP55/DP56,1))))</f>
        <v/>
      </c>
      <c r="DQ57" s="50" t="str">
        <f>IF(DM48='1. Customizable Structure'!$B$135,"",IF(DQ56="","",(CEILING(DQ52*DQ55/DQ56,1))))</f>
        <v/>
      </c>
      <c r="DR57" s="50" t="str">
        <f>IF(DN48='1. Customizable Structure'!$B$135,"",IF(DR56="","",(CEILING(DR52*DR55/DR56,1))))</f>
        <v/>
      </c>
      <c r="DS57" s="50" t="str">
        <f>IF(DO48='1. Customizable Structure'!$B$135,"",IF(DS56="","",(CEILING(DS52*DS55/DS56,1))))</f>
        <v/>
      </c>
      <c r="DT57" s="509"/>
    </row>
    <row r="58" spans="15:124" ht="32" customHeight="1" thickBot="1">
      <c r="O58" s="36"/>
      <c r="P58" s="39"/>
      <c r="Q58" s="39"/>
      <c r="R58" s="39"/>
      <c r="S58" s="39"/>
      <c r="T58" s="39"/>
      <c r="U58" s="39"/>
      <c r="V58" s="39"/>
      <c r="W58" s="39"/>
      <c r="X58" s="39"/>
      <c r="Y58" s="39"/>
      <c r="Z58" s="39"/>
      <c r="AA58" s="39"/>
      <c r="AB58" s="40" t="str">
        <f t="shared" si="31"/>
        <v/>
      </c>
      <c r="AE58" s="524"/>
      <c r="AF58" s="527"/>
      <c r="AG58" s="530"/>
      <c r="AH58" s="533"/>
      <c r="AI58" s="71" t="str">
        <f>IF(AF48="","",IF(AF48='1. Customizable Structure'!$B$134,'1. Customizable Structure'!$B$144,'1. Customizable Structure'!$G$140))</f>
        <v/>
      </c>
      <c r="AJ58" s="72" t="str">
        <f>IF(AF48='1. Customizable Structure'!$B$134,IF(AJ57="","",AJ57*AH51),IF(AJ53="","",AJ53*AH51))</f>
        <v/>
      </c>
      <c r="AK58" s="72" t="str">
        <f>IF(AF48='1. Customizable Structure'!$B$134,IF(AK57="","",AK57*AH51),IF(AK53="","",AK53*AH51))</f>
        <v/>
      </c>
      <c r="AL58" s="72" t="str">
        <f>IF(AF48='1. Customizable Structure'!$B$134,IF(AL57="","",AL57*AH51),IF(AL53="","",AL53*AH51))</f>
        <v/>
      </c>
      <c r="AM58" s="72" t="str">
        <f>IF(AF48='1. Customizable Structure'!$B$134,IF(AM57="","",AM57*AH51),IF(AM53="","",AM53*AH51))</f>
        <v/>
      </c>
      <c r="AN58" s="72" t="str">
        <f>IF(AF48='1. Customizable Structure'!$B$134,IF(AN57="","",AN57*AH51),IF(AN53="","",AN53*AH51))</f>
        <v/>
      </c>
      <c r="AO58" s="72" t="str">
        <f>IF(AF48='1. Customizable Structure'!$B$134,IF(AO57="","",AO57*AH51),IF(AO53="","",AO53*AH51))</f>
        <v/>
      </c>
      <c r="AP58" s="72" t="str">
        <f>IF(AF48='1. Customizable Structure'!$B$134,IF(AP57="","",AP57*AH51),IF(AP53="","",AP53*AH51))</f>
        <v/>
      </c>
      <c r="AQ58" s="72" t="str">
        <f>IF(AF48='1. Customizable Structure'!$B$134,IF(AQ57="","",AQ57*AH51),IF(AQ53="","",AQ53*AH51))</f>
        <v/>
      </c>
      <c r="AR58" s="72" t="str">
        <f>IF(AF48='1. Customizable Structure'!$B$134,IF(AR57="","",AR57*AH51),IF(AR53="","",AR53*AH51))</f>
        <v/>
      </c>
      <c r="AS58" s="72" t="str">
        <f>IF(AF48='1. Customizable Structure'!$B$134,IF(AS57="","",AS57*AH51),IF(AS53="","",AS53*AH51))</f>
        <v/>
      </c>
      <c r="AT58" s="72" t="str">
        <f>IF(AF48='1. Customizable Structure'!$B$134,IF(AT57="","",AT57*AH51),IF(AT53="","",AT53*AH51))</f>
        <v/>
      </c>
      <c r="AU58" s="72" t="str">
        <f>IF(AF48='1. Customizable Structure'!$B$134,IF(AU57="","",AU57*AH51),IF(AU53="","",AU53*AH51))</f>
        <v/>
      </c>
      <c r="AV58" s="510"/>
      <c r="AX58" s="524"/>
      <c r="AY58" s="527"/>
      <c r="AZ58" s="530"/>
      <c r="BA58" s="533"/>
      <c r="BB58" s="71" t="str">
        <f>IF(AY48="","",IF(AY48='1. Customizable Structure'!$B$134,'1. Customizable Structure'!$B$144,'1. Customizable Structure'!$G$140))</f>
        <v/>
      </c>
      <c r="BC58" s="72" t="str">
        <f>IF(AY48='1. Customizable Structure'!$B$134,IF(BC57="","",BC57*BA51),IF(BC53="","",BC53*BA51))</f>
        <v/>
      </c>
      <c r="BD58" s="72" t="str">
        <f>IF(AY48='1. Customizable Structure'!$B$134,IF(BD57="","",BD57*BA51),IF(BD53="","",BD53*BA51))</f>
        <v/>
      </c>
      <c r="BE58" s="72" t="str">
        <f>IF(AY48='1. Customizable Structure'!$B$134,IF(BE57="","",BE57*BA51),IF(BE53="","",BE53*BA51))</f>
        <v/>
      </c>
      <c r="BF58" s="72" t="str">
        <f>IF(AY48='1. Customizable Structure'!$B$134,IF(BF57="","",BF57*BA51),IF(BF53="","",BF53*BA51))</f>
        <v/>
      </c>
      <c r="BG58" s="72" t="str">
        <f>IF(AY48='1. Customizable Structure'!$B$134,IF(BG57="","",BG57*BA51),IF(BG53="","",BG53*BA51))</f>
        <v/>
      </c>
      <c r="BH58" s="72" t="str">
        <f>IF(AY48='1. Customizable Structure'!$B$134,IF(BH57="","",BH57*BA51),IF(BH53="","",BH53*BA51))</f>
        <v/>
      </c>
      <c r="BI58" s="72" t="str">
        <f>IF(AY48='1. Customizable Structure'!$B$134,IF(BI57="","",BI57*BA51),IF(BI53="","",BI53*BA51))</f>
        <v/>
      </c>
      <c r="BJ58" s="72" t="str">
        <f>IF(AY48='1. Customizable Structure'!$B$134,IF(BJ57="","",BJ57*BA51),IF(BJ53="","",BJ53*BA51))</f>
        <v/>
      </c>
      <c r="BK58" s="72" t="str">
        <f>IF(AY48='1. Customizable Structure'!$B$134,IF(BK57="","",BK57*BA51),IF(BK53="","",BK53*BA51))</f>
        <v/>
      </c>
      <c r="BL58" s="72" t="str">
        <f>IF(AY48='1. Customizable Structure'!$B$134,IF(BL57="","",BL57*BA51),IF(BL53="","",BL53*BA51))</f>
        <v/>
      </c>
      <c r="BM58" s="72" t="str">
        <f>IF(AY48='1. Customizable Structure'!$B$134,IF(BM57="","",BM57*BA51),IF(BM53="","",BM53*BA51))</f>
        <v/>
      </c>
      <c r="BN58" s="72" t="str">
        <f>IF(AY48='1. Customizable Structure'!$B$134,IF(BN57="","",BN57*BA51),IF(BN53="","",BN53*BA51))</f>
        <v/>
      </c>
      <c r="BO58" s="510"/>
      <c r="BQ58" s="524"/>
      <c r="BR58" s="527"/>
      <c r="BS58" s="530"/>
      <c r="BT58" s="533"/>
      <c r="BU58" s="71" t="str">
        <f>IF(BR48="","",IF(BR48='1. Customizable Structure'!$B$134,'1. Customizable Structure'!$B$144,'1. Customizable Structure'!$G$140))</f>
        <v/>
      </c>
      <c r="BV58" s="72" t="str">
        <f>IF(BR48='1. Customizable Structure'!$B$134,IF(BV57="","",BV57*BT51),IF(BV53="","",BV53*BT51))</f>
        <v/>
      </c>
      <c r="BW58" s="72" t="str">
        <f>IF(BR48='1. Customizable Structure'!$B$134,IF(BW57="","",BW57*BT51),IF(BW53="","",BW53*BT51))</f>
        <v/>
      </c>
      <c r="BX58" s="72" t="str">
        <f>IF(BR48='1. Customizable Structure'!$B$134,IF(BX57="","",BX57*BT51),IF(BX53="","",BX53*BT51))</f>
        <v/>
      </c>
      <c r="BY58" s="72" t="str">
        <f>IF(BR48='1. Customizable Structure'!$B$134,IF(BY57="","",BY57*BT51),IF(BY53="","",BY53*BT51))</f>
        <v/>
      </c>
      <c r="BZ58" s="72" t="str">
        <f>IF(BR48='1. Customizable Structure'!$B$134,IF(BZ57="","",BZ57*BT51),IF(BZ53="","",BZ53*BT51))</f>
        <v/>
      </c>
      <c r="CA58" s="72" t="str">
        <f>IF(BR48='1. Customizable Structure'!$B$134,IF(CA57="","",CA57*BT51),IF(CA53="","",CA53*BT51))</f>
        <v/>
      </c>
      <c r="CB58" s="72" t="str">
        <f>IF(BR48='1. Customizable Structure'!$B$134,IF(CB57="","",CB57*BT51),IF(CB53="","",CB53*BT51))</f>
        <v/>
      </c>
      <c r="CC58" s="72" t="str">
        <f>IF(BR48='1. Customizable Structure'!$B$134,IF(CC57="","",CC57*BT51),IF(CC53="","",CC53*BT51))</f>
        <v/>
      </c>
      <c r="CD58" s="72" t="str">
        <f>IF(BR48='1. Customizable Structure'!$B$134,IF(CD57="","",CD57*BT51),IF(CD53="","",CD53*BT51))</f>
        <v/>
      </c>
      <c r="CE58" s="72" t="str">
        <f>IF(BR48='1. Customizable Structure'!$B$134,IF(CE57="","",CE57*BT51),IF(CE53="","",CE53*BT51))</f>
        <v/>
      </c>
      <c r="CF58" s="72" t="str">
        <f>IF(BR48='1. Customizable Structure'!$B$134,IF(CF57="","",CF57*BT51),IF(CF53="","",CF53*BT51))</f>
        <v/>
      </c>
      <c r="CG58" s="72" t="str">
        <f>IF(BR48='1. Customizable Structure'!$B$134,IF(CG57="","",CG57*BT51),IF(CG53="","",CG53*BT51))</f>
        <v/>
      </c>
      <c r="CH58" s="510"/>
      <c r="CJ58" s="524"/>
      <c r="CK58" s="527"/>
      <c r="CL58" s="530"/>
      <c r="CM58" s="533"/>
      <c r="CN58" s="71" t="str">
        <f>IF(CK48="","",IF(CK48='1. Customizable Structure'!$B$134,'1. Customizable Structure'!$B$144,'1. Customizable Structure'!$G$140))</f>
        <v/>
      </c>
      <c r="CO58" s="72" t="str">
        <f>IF(CK48='1. Customizable Structure'!$B$134,IF(CO57="","",CO57*CM51),IF(CO53="","",CO53*CM51))</f>
        <v/>
      </c>
      <c r="CP58" s="72" t="str">
        <f>IF(CK48='1. Customizable Structure'!$B$134,IF(CP57="","",CP57*CM51),IF(CP53="","",CP53*CM51))</f>
        <v/>
      </c>
      <c r="CQ58" s="72" t="str">
        <f>IF(CK48='1. Customizable Structure'!$B$134,IF(CQ57="","",CQ57*CM51),IF(CQ53="","",CQ53*CM51))</f>
        <v/>
      </c>
      <c r="CR58" s="72" t="str">
        <f>IF(CK48='1. Customizable Structure'!$B$134,IF(CR57="","",CR57*CM51),IF(CR53="","",CR53*CM51))</f>
        <v/>
      </c>
      <c r="CS58" s="72" t="str">
        <f>IF(CK48='1. Customizable Structure'!$B$134,IF(CS57="","",CS57*CM51),IF(CS53="","",CS53*CM51))</f>
        <v/>
      </c>
      <c r="CT58" s="72" t="str">
        <f>IF(CK48='1. Customizable Structure'!$B$134,IF(CT57="","",CT57*CM51),IF(CT53="","",CT53*CM51))</f>
        <v/>
      </c>
      <c r="CU58" s="72" t="str">
        <f>IF(CK48='1. Customizable Structure'!$B$134,IF(CU57="","",CU57*CM51),IF(CU53="","",CU53*CM51))</f>
        <v/>
      </c>
      <c r="CV58" s="72" t="str">
        <f>IF(CK48='1. Customizable Structure'!$B$134,IF(CV57="","",CV57*CM51),IF(CV53="","",CV53*CM51))</f>
        <v/>
      </c>
      <c r="CW58" s="72" t="str">
        <f>IF(CK48='1. Customizable Structure'!$B$134,IF(CW57="","",CW57*CM51),IF(CW53="","",CW53*CM51))</f>
        <v/>
      </c>
      <c r="CX58" s="72" t="str">
        <f>IF(CK48='1. Customizable Structure'!$B$134,IF(CX57="","",CX57*CM51),IF(CX53="","",CX53*CM51))</f>
        <v/>
      </c>
      <c r="CY58" s="72" t="str">
        <f>IF(CK48='1. Customizable Structure'!$B$134,IF(CY57="","",CY57*CM51),IF(CY53="","",CY53*CM51))</f>
        <v/>
      </c>
      <c r="CZ58" s="72" t="str">
        <f>IF(CK48='1. Customizable Structure'!$B$134,IF(CZ57="","",CZ57*CM51),IF(CZ53="","",CZ53*CM51))</f>
        <v/>
      </c>
      <c r="DA58" s="510"/>
      <c r="DC58" s="524"/>
      <c r="DD58" s="527"/>
      <c r="DE58" s="530"/>
      <c r="DF58" s="533"/>
      <c r="DG58" s="71" t="str">
        <f>IF(DD48="","",IF(DD48='1. Customizable Structure'!$B$134,'1. Customizable Structure'!$B$144,'1. Customizable Structure'!$G$140))</f>
        <v/>
      </c>
      <c r="DH58" s="72" t="str">
        <f>IF(DD48='1. Customizable Structure'!$B$134,IF(DH57="","",DH57*DF51),IF(DH53="","",DH53*DF51))</f>
        <v/>
      </c>
      <c r="DI58" s="72" t="str">
        <f>IF(DD48='1. Customizable Structure'!$B$134,IF(DI57="","",DI57*DF51),IF(DI53="","",DI53*DF51))</f>
        <v/>
      </c>
      <c r="DJ58" s="72" t="str">
        <f>IF(DD48='1. Customizable Structure'!$B$134,IF(DJ57="","",DJ57*DF51),IF(DJ53="","",DJ53*DF51))</f>
        <v/>
      </c>
      <c r="DK58" s="72" t="str">
        <f>IF(DD48='1. Customizable Structure'!$B$134,IF(DK57="","",DK57*DF51),IF(DK53="","",DK53*DF51))</f>
        <v/>
      </c>
      <c r="DL58" s="72" t="str">
        <f>IF(DD48='1. Customizable Structure'!$B$134,IF(DL57="","",DL57*DF51),IF(DL53="","",DL53*DF51))</f>
        <v/>
      </c>
      <c r="DM58" s="72" t="str">
        <f>IF(DD48='1. Customizable Structure'!$B$134,IF(DM57="","",DM57*DF51),IF(DM53="","",DM53*DF51))</f>
        <v/>
      </c>
      <c r="DN58" s="72" t="str">
        <f>IF(DD48='1. Customizable Structure'!$B$134,IF(DN57="","",DN57*DF51),IF(DN53="","",DN53*DF51))</f>
        <v/>
      </c>
      <c r="DO58" s="72" t="str">
        <f>IF(DD48='1. Customizable Structure'!$B$134,IF(DO57="","",DO57*DF51),IF(DO53="","",DO53*DF51))</f>
        <v/>
      </c>
      <c r="DP58" s="72" t="str">
        <f>IF(DD48='1. Customizable Structure'!$B$134,IF(DP57="","",DP57*DF51),IF(DP53="","",DP53*DF51))</f>
        <v/>
      </c>
      <c r="DQ58" s="72" t="str">
        <f>IF(DD48='1. Customizable Structure'!$B$134,IF(DQ57="","",DQ57*DF51),IF(DQ53="","",DQ53*DF51))</f>
        <v/>
      </c>
      <c r="DR58" s="72" t="str">
        <f>IF(DD48='1. Customizable Structure'!$B$134,IF(DR57="","",DR57*DF51),IF(DR53="","",DR53*DF51))</f>
        <v/>
      </c>
      <c r="DS58" s="72" t="str">
        <f>IF(DD48='1. Customizable Structure'!$B$134,IF(DS57="","",DS57*DF51),IF(DS53="","",DS53*DF51))</f>
        <v/>
      </c>
      <c r="DT58" s="510"/>
    </row>
    <row r="59" spans="15:124" ht="32" customHeight="1" thickBot="1">
      <c r="O59" s="36"/>
      <c r="P59" s="39"/>
      <c r="Q59" s="39"/>
      <c r="R59" s="39"/>
      <c r="S59" s="39"/>
      <c r="T59" s="39"/>
      <c r="U59" s="39"/>
      <c r="V59" s="39"/>
      <c r="W59" s="39"/>
      <c r="X59" s="39"/>
      <c r="Y59" s="39"/>
      <c r="Z59" s="39"/>
      <c r="AA59" s="39"/>
      <c r="AB59" s="40" t="str">
        <f>IF(P59="","",SUM(P59:AA59))</f>
        <v/>
      </c>
      <c r="AE59" s="505" t="s">
        <v>64</v>
      </c>
      <c r="AF59" s="506"/>
      <c r="AG59" s="506"/>
      <c r="AH59" s="506"/>
      <c r="AI59" s="506"/>
      <c r="AJ59" s="506"/>
      <c r="AK59" s="506"/>
      <c r="AL59" s="506"/>
      <c r="AM59" s="506"/>
      <c r="AN59" s="506"/>
      <c r="AO59" s="506"/>
      <c r="AP59" s="506"/>
      <c r="AQ59" s="506"/>
      <c r="AR59" s="506"/>
      <c r="AS59" s="506"/>
      <c r="AT59" s="506"/>
      <c r="AU59" s="506"/>
      <c r="AV59" s="192" t="str">
        <f>IF(AJ58="","",SUM(AJ58,AK58,AL58,AM58,AN58,AO58,AP58,AQ58,AR58,AS58,AT58,AU58))</f>
        <v/>
      </c>
      <c r="AX59" s="505" t="s">
        <v>64</v>
      </c>
      <c r="AY59" s="506"/>
      <c r="AZ59" s="506"/>
      <c r="BA59" s="506"/>
      <c r="BB59" s="506"/>
      <c r="BC59" s="506"/>
      <c r="BD59" s="506"/>
      <c r="BE59" s="506"/>
      <c r="BF59" s="506"/>
      <c r="BG59" s="506"/>
      <c r="BH59" s="506"/>
      <c r="BI59" s="506"/>
      <c r="BJ59" s="506"/>
      <c r="BK59" s="506"/>
      <c r="BL59" s="506"/>
      <c r="BM59" s="506"/>
      <c r="BN59" s="506"/>
      <c r="BO59" s="192" t="str">
        <f>IF(BC58="","",SUM(BC58,BD58,BE58,BF58,BG58,BH58,BI58,BJ58,BK58,BL58,BM58,BN58))</f>
        <v/>
      </c>
      <c r="BQ59" s="534" t="s">
        <v>64</v>
      </c>
      <c r="BR59" s="535"/>
      <c r="BS59" s="535"/>
      <c r="BT59" s="535"/>
      <c r="BU59" s="535"/>
      <c r="BV59" s="535"/>
      <c r="BW59" s="535"/>
      <c r="BX59" s="535"/>
      <c r="BY59" s="535"/>
      <c r="BZ59" s="535"/>
      <c r="CA59" s="535"/>
      <c r="CB59" s="535"/>
      <c r="CC59" s="535"/>
      <c r="CD59" s="535"/>
      <c r="CE59" s="535"/>
      <c r="CF59" s="535"/>
      <c r="CG59" s="535"/>
      <c r="CH59" s="73" t="str">
        <f>IF(BV58="","",SUM(BV58,BW58,BX58,BY58,BZ58,CA58,CB58,CC58,CD58,CE58,CF58,CG58))</f>
        <v/>
      </c>
      <c r="CJ59" s="505" t="s">
        <v>64</v>
      </c>
      <c r="CK59" s="506"/>
      <c r="CL59" s="506"/>
      <c r="CM59" s="506"/>
      <c r="CN59" s="506"/>
      <c r="CO59" s="506"/>
      <c r="CP59" s="506"/>
      <c r="CQ59" s="506"/>
      <c r="CR59" s="506"/>
      <c r="CS59" s="506"/>
      <c r="CT59" s="506"/>
      <c r="CU59" s="506"/>
      <c r="CV59" s="506"/>
      <c r="CW59" s="506"/>
      <c r="CX59" s="506"/>
      <c r="CY59" s="506"/>
      <c r="CZ59" s="506"/>
      <c r="DA59" s="192" t="str">
        <f>IF(CO58="","",SUM(CO58,CP58,CQ58,CR58,CS58,CT58,CU58,CV58,CW58,CX58,CY58,CZ58))</f>
        <v/>
      </c>
      <c r="DC59" s="505" t="s">
        <v>64</v>
      </c>
      <c r="DD59" s="506"/>
      <c r="DE59" s="506"/>
      <c r="DF59" s="506"/>
      <c r="DG59" s="506"/>
      <c r="DH59" s="506"/>
      <c r="DI59" s="506"/>
      <c r="DJ59" s="506"/>
      <c r="DK59" s="506"/>
      <c r="DL59" s="506"/>
      <c r="DM59" s="506"/>
      <c r="DN59" s="506"/>
      <c r="DO59" s="506"/>
      <c r="DP59" s="506"/>
      <c r="DQ59" s="506"/>
      <c r="DR59" s="506"/>
      <c r="DS59" s="506"/>
      <c r="DT59" s="192" t="str">
        <f>IF(DH58="","",SUM(DH58,DI58,DJ58,DK58,DL58,DM58,DN58,DO58,DP58,DQ58,DR58,DS58))</f>
        <v/>
      </c>
    </row>
    <row r="60" spans="15:124" ht="32" customHeight="1" thickBot="1">
      <c r="O60" s="152"/>
      <c r="P60" s="41"/>
      <c r="Q60" s="41"/>
      <c r="R60" s="41"/>
      <c r="S60" s="41"/>
      <c r="T60" s="41"/>
      <c r="U60" s="41"/>
      <c r="V60" s="41"/>
      <c r="W60" s="41"/>
      <c r="X60" s="41"/>
      <c r="Y60" s="41"/>
      <c r="Z60" s="41"/>
      <c r="AA60" s="41"/>
      <c r="AB60" s="42" t="str">
        <f t="shared" ref="AB60:AB61" si="42">IF(P60="","",SUM(P60:AA60))</f>
        <v/>
      </c>
    </row>
    <row r="61" spans="15:124" ht="32" customHeight="1">
      <c r="O61" s="52"/>
      <c r="P61" s="53"/>
      <c r="Q61" s="53"/>
      <c r="R61" s="53"/>
      <c r="S61" s="53"/>
      <c r="T61" s="53"/>
      <c r="U61" s="53"/>
      <c r="V61" s="53"/>
      <c r="W61" s="53"/>
      <c r="X61" s="53"/>
      <c r="Y61" s="53"/>
      <c r="Z61" s="53"/>
      <c r="AA61" s="53"/>
      <c r="AB61" s="53" t="str">
        <f t="shared" si="42"/>
        <v/>
      </c>
    </row>
    <row r="62" spans="15:124" ht="32" customHeight="1">
      <c r="O62" s="52"/>
      <c r="P62" s="53"/>
      <c r="Q62" s="53"/>
      <c r="R62" s="53"/>
      <c r="S62" s="53"/>
      <c r="T62" s="53"/>
      <c r="U62" s="53"/>
      <c r="V62" s="53"/>
      <c r="W62" s="53"/>
      <c r="X62" s="53"/>
      <c r="Y62" s="53"/>
      <c r="Z62" s="53"/>
      <c r="AA62" s="53"/>
      <c r="AB62" s="53" t="str">
        <f>IF(P62="","",SUM(P62:AA62))</f>
        <v/>
      </c>
    </row>
    <row r="63" spans="15:124" ht="32" customHeight="1"/>
    <row r="110" spans="2:2" ht="32" hidden="1" customHeight="1">
      <c r="B110" s="1" t="str">
        <f>'1. Customizable Structure'!B135</f>
        <v>Project- and outcome-based roles</v>
      </c>
    </row>
  </sheetData>
  <mergeCells count="534">
    <mergeCell ref="D2:D3"/>
    <mergeCell ref="B30:C31"/>
    <mergeCell ref="D30:L31"/>
    <mergeCell ref="B11:C13"/>
    <mergeCell ref="P8:AA8"/>
    <mergeCell ref="AE7:AE8"/>
    <mergeCell ref="B28:C29"/>
    <mergeCell ref="D28:L29"/>
    <mergeCell ref="F13:L13"/>
    <mergeCell ref="D8:L9"/>
    <mergeCell ref="B8:C9"/>
    <mergeCell ref="B10:C10"/>
    <mergeCell ref="F10:L12"/>
    <mergeCell ref="AF7:AF8"/>
    <mergeCell ref="B22:C23"/>
    <mergeCell ref="D22:L23"/>
    <mergeCell ref="B24:C25"/>
    <mergeCell ref="D24:L25"/>
    <mergeCell ref="B26:C27"/>
    <mergeCell ref="D26:L27"/>
    <mergeCell ref="B15:L15"/>
    <mergeCell ref="B16:C17"/>
    <mergeCell ref="O7:X7"/>
    <mergeCell ref="Y7:AB7"/>
    <mergeCell ref="AE17:AU17"/>
    <mergeCell ref="AK7:AK8"/>
    <mergeCell ref="O8:O9"/>
    <mergeCell ref="AM7:AM8"/>
    <mergeCell ref="AN7:AN8"/>
    <mergeCell ref="AU7:AU8"/>
    <mergeCell ref="AI7:AI8"/>
    <mergeCell ref="AJ7:AJ8"/>
    <mergeCell ref="AF20:AH20"/>
    <mergeCell ref="AE21:AE22"/>
    <mergeCell ref="AF21:AF22"/>
    <mergeCell ref="AG21:AG22"/>
    <mergeCell ref="AH21:AH22"/>
    <mergeCell ref="AV7:AV16"/>
    <mergeCell ref="AF6:AH6"/>
    <mergeCell ref="AR7:AR8"/>
    <mergeCell ref="AS7:AS8"/>
    <mergeCell ref="AT7:AT8"/>
    <mergeCell ref="AG7:AG8"/>
    <mergeCell ref="AH7:AH8"/>
    <mergeCell ref="AQ7:AQ8"/>
    <mergeCell ref="B20:C21"/>
    <mergeCell ref="D20:L21"/>
    <mergeCell ref="O5:AB6"/>
    <mergeCell ref="AB8:AB9"/>
    <mergeCell ref="AO7:AO8"/>
    <mergeCell ref="AP7:AP8"/>
    <mergeCell ref="AE9:AE16"/>
    <mergeCell ref="AF9:AF16"/>
    <mergeCell ref="AG9:AG16"/>
    <mergeCell ref="AH9:AH16"/>
    <mergeCell ref="AE5:AV5"/>
    <mergeCell ref="AL7:AL8"/>
    <mergeCell ref="D16:L17"/>
    <mergeCell ref="B18:C19"/>
    <mergeCell ref="D18:L19"/>
    <mergeCell ref="AE19:AV19"/>
    <mergeCell ref="AR21:AR22"/>
    <mergeCell ref="AE37:AE44"/>
    <mergeCell ref="AF37:AF44"/>
    <mergeCell ref="AG37:AG44"/>
    <mergeCell ref="AH37:AH44"/>
    <mergeCell ref="AS21:AS22"/>
    <mergeCell ref="AT21:AT22"/>
    <mergeCell ref="AU21:AU22"/>
    <mergeCell ref="AV21:AV30"/>
    <mergeCell ref="AE23:AE30"/>
    <mergeCell ref="AF23:AF30"/>
    <mergeCell ref="AG23:AG30"/>
    <mergeCell ref="AH23:AH30"/>
    <mergeCell ref="AI21:AI22"/>
    <mergeCell ref="AJ21:AJ22"/>
    <mergeCell ref="AK21:AK22"/>
    <mergeCell ref="AL21:AL22"/>
    <mergeCell ref="AM21:AM22"/>
    <mergeCell ref="AN21:AN22"/>
    <mergeCell ref="AO21:AO22"/>
    <mergeCell ref="AP21:AP22"/>
    <mergeCell ref="AQ21:AQ22"/>
    <mergeCell ref="AN49:AN50"/>
    <mergeCell ref="AO49:AO50"/>
    <mergeCell ref="AP49:AP50"/>
    <mergeCell ref="AQ49:AQ50"/>
    <mergeCell ref="AE51:AE58"/>
    <mergeCell ref="AF51:AF58"/>
    <mergeCell ref="AG51:AG58"/>
    <mergeCell ref="AV35:AV44"/>
    <mergeCell ref="AE31:AU31"/>
    <mergeCell ref="AE33:AV33"/>
    <mergeCell ref="AF34:AH34"/>
    <mergeCell ref="AE35:AE36"/>
    <mergeCell ref="AF35:AF36"/>
    <mergeCell ref="AG35:AG36"/>
    <mergeCell ref="AH35:AH36"/>
    <mergeCell ref="AI35:AI36"/>
    <mergeCell ref="AJ35:AJ36"/>
    <mergeCell ref="AK35:AK36"/>
    <mergeCell ref="AL35:AL36"/>
    <mergeCell ref="AM35:AM36"/>
    <mergeCell ref="AN35:AN36"/>
    <mergeCell ref="AO35:AO36"/>
    <mergeCell ref="AP35:AP36"/>
    <mergeCell ref="AQ35:AQ36"/>
    <mergeCell ref="AE49:AE50"/>
    <mergeCell ref="AF49:AF50"/>
    <mergeCell ref="AG49:AG50"/>
    <mergeCell ref="AH49:AH50"/>
    <mergeCell ref="AI49:AI50"/>
    <mergeCell ref="AJ49:AJ50"/>
    <mergeCell ref="AK49:AK50"/>
    <mergeCell ref="AL49:AL50"/>
    <mergeCell ref="AM49:AM50"/>
    <mergeCell ref="AH51:AH58"/>
    <mergeCell ref="AE59:AU59"/>
    <mergeCell ref="AR49:AR50"/>
    <mergeCell ref="AS49:AS50"/>
    <mergeCell ref="AT49:AT50"/>
    <mergeCell ref="AU49:AU50"/>
    <mergeCell ref="BL7:BL8"/>
    <mergeCell ref="BM7:BM8"/>
    <mergeCell ref="BN7:BN8"/>
    <mergeCell ref="AX31:BN31"/>
    <mergeCell ref="BN21:BN22"/>
    <mergeCell ref="BL35:BL36"/>
    <mergeCell ref="BM35:BM36"/>
    <mergeCell ref="BN35:BN36"/>
    <mergeCell ref="AX59:BN59"/>
    <mergeCell ref="BN49:BN50"/>
    <mergeCell ref="AE45:AU45"/>
    <mergeCell ref="AR35:AR36"/>
    <mergeCell ref="AS35:AS36"/>
    <mergeCell ref="AT35:AT36"/>
    <mergeCell ref="AU35:AU36"/>
    <mergeCell ref="AV49:AV58"/>
    <mergeCell ref="AE47:AV47"/>
    <mergeCell ref="AF48:AH48"/>
    <mergeCell ref="BO7:BO16"/>
    <mergeCell ref="AX9:AX16"/>
    <mergeCell ref="AY9:AY16"/>
    <mergeCell ref="AZ9:AZ16"/>
    <mergeCell ref="BA9:BA16"/>
    <mergeCell ref="AX5:BO5"/>
    <mergeCell ref="AY6:BA6"/>
    <mergeCell ref="AX7:AX8"/>
    <mergeCell ref="AY7:AY8"/>
    <mergeCell ref="AZ7:AZ8"/>
    <mergeCell ref="BA7:BA8"/>
    <mergeCell ref="BB7:BB8"/>
    <mergeCell ref="BC7:BC8"/>
    <mergeCell ref="BD7:BD8"/>
    <mergeCell ref="BE7:BE8"/>
    <mergeCell ref="BF7:BF8"/>
    <mergeCell ref="BG7:BG8"/>
    <mergeCell ref="BH7:BH8"/>
    <mergeCell ref="BI7:BI8"/>
    <mergeCell ref="BJ7:BJ8"/>
    <mergeCell ref="BK7:BK8"/>
    <mergeCell ref="BO21:BO30"/>
    <mergeCell ref="AX17:BN17"/>
    <mergeCell ref="AX19:BO19"/>
    <mergeCell ref="AY20:BA20"/>
    <mergeCell ref="AX21:AX22"/>
    <mergeCell ref="AY21:AY22"/>
    <mergeCell ref="AZ21:AZ22"/>
    <mergeCell ref="BA21:BA22"/>
    <mergeCell ref="BB21:BB22"/>
    <mergeCell ref="BC21:BC22"/>
    <mergeCell ref="BD21:BD22"/>
    <mergeCell ref="BE21:BE22"/>
    <mergeCell ref="BF21:BF22"/>
    <mergeCell ref="BG21:BG22"/>
    <mergeCell ref="BH21:BH22"/>
    <mergeCell ref="BI21:BI22"/>
    <mergeCell ref="BJ21:BJ22"/>
    <mergeCell ref="AX23:AX30"/>
    <mergeCell ref="AY23:AY30"/>
    <mergeCell ref="AZ23:AZ30"/>
    <mergeCell ref="BA23:BA30"/>
    <mergeCell ref="BK21:BK22"/>
    <mergeCell ref="BL21:BL22"/>
    <mergeCell ref="BM21:BM22"/>
    <mergeCell ref="BO35:BO44"/>
    <mergeCell ref="AX37:AX44"/>
    <mergeCell ref="AY37:AY44"/>
    <mergeCell ref="AZ37:AZ44"/>
    <mergeCell ref="BA37:BA44"/>
    <mergeCell ref="AX33:BO33"/>
    <mergeCell ref="AY34:BA34"/>
    <mergeCell ref="AX35:AX36"/>
    <mergeCell ref="AY35:AY36"/>
    <mergeCell ref="AZ35:AZ36"/>
    <mergeCell ref="BA35:BA36"/>
    <mergeCell ref="BB35:BB36"/>
    <mergeCell ref="BC35:BC36"/>
    <mergeCell ref="BD35:BD36"/>
    <mergeCell ref="BE35:BE36"/>
    <mergeCell ref="BF35:BF36"/>
    <mergeCell ref="BG35:BG36"/>
    <mergeCell ref="BH35:BH36"/>
    <mergeCell ref="BI35:BI36"/>
    <mergeCell ref="BJ35:BJ36"/>
    <mergeCell ref="BK35:BK36"/>
    <mergeCell ref="BO49:BO58"/>
    <mergeCell ref="AX45:BN45"/>
    <mergeCell ref="AX47:BO47"/>
    <mergeCell ref="AY48:BA48"/>
    <mergeCell ref="AX49:AX50"/>
    <mergeCell ref="AY49:AY50"/>
    <mergeCell ref="AZ49:AZ50"/>
    <mergeCell ref="BA49:BA50"/>
    <mergeCell ref="BB49:BB50"/>
    <mergeCell ref="BC49:BC50"/>
    <mergeCell ref="BD49:BD50"/>
    <mergeCell ref="BE49:BE50"/>
    <mergeCell ref="BF49:BF50"/>
    <mergeCell ref="BG49:BG50"/>
    <mergeCell ref="BH49:BH50"/>
    <mergeCell ref="BI49:BI50"/>
    <mergeCell ref="BJ49:BJ50"/>
    <mergeCell ref="AX51:AX58"/>
    <mergeCell ref="AY51:AY58"/>
    <mergeCell ref="AZ51:AZ58"/>
    <mergeCell ref="BA51:BA58"/>
    <mergeCell ref="BK49:BK50"/>
    <mergeCell ref="BL49:BL50"/>
    <mergeCell ref="BM49:BM50"/>
    <mergeCell ref="CE7:CE8"/>
    <mergeCell ref="CF7:CF8"/>
    <mergeCell ref="CG7:CG8"/>
    <mergeCell ref="CH7:CH16"/>
    <mergeCell ref="BQ9:BQ16"/>
    <mergeCell ref="BR9:BR16"/>
    <mergeCell ref="BS9:BS16"/>
    <mergeCell ref="BT9:BT16"/>
    <mergeCell ref="BQ5:CH5"/>
    <mergeCell ref="BR6:BT6"/>
    <mergeCell ref="BQ7:BQ8"/>
    <mergeCell ref="BR7:BR8"/>
    <mergeCell ref="BS7:BS8"/>
    <mergeCell ref="BT7:BT8"/>
    <mergeCell ref="BU7:BU8"/>
    <mergeCell ref="BV7:BV8"/>
    <mergeCell ref="BW7:BW8"/>
    <mergeCell ref="BX7:BX8"/>
    <mergeCell ref="BY7:BY8"/>
    <mergeCell ref="BZ7:BZ8"/>
    <mergeCell ref="CA7:CA8"/>
    <mergeCell ref="CB7:CB8"/>
    <mergeCell ref="CC7:CC8"/>
    <mergeCell ref="CD7:CD8"/>
    <mergeCell ref="CH21:CH30"/>
    <mergeCell ref="BQ17:CG17"/>
    <mergeCell ref="BQ19:CH19"/>
    <mergeCell ref="BR20:BT20"/>
    <mergeCell ref="BQ21:BQ22"/>
    <mergeCell ref="BR21:BR22"/>
    <mergeCell ref="BS21:BS22"/>
    <mergeCell ref="BT21:BT22"/>
    <mergeCell ref="BU21:BU22"/>
    <mergeCell ref="BV21:BV22"/>
    <mergeCell ref="BW21:BW22"/>
    <mergeCell ref="BX21:BX22"/>
    <mergeCell ref="BY21:BY22"/>
    <mergeCell ref="BZ21:BZ22"/>
    <mergeCell ref="CA21:CA22"/>
    <mergeCell ref="CB21:CB22"/>
    <mergeCell ref="CC21:CC22"/>
    <mergeCell ref="BQ23:BQ30"/>
    <mergeCell ref="BR23:BR30"/>
    <mergeCell ref="BS23:BS30"/>
    <mergeCell ref="BT23:BT30"/>
    <mergeCell ref="CH35:CH44"/>
    <mergeCell ref="BQ37:BQ44"/>
    <mergeCell ref="BR37:BR44"/>
    <mergeCell ref="BS37:BS44"/>
    <mergeCell ref="BT37:BT44"/>
    <mergeCell ref="BQ33:CH33"/>
    <mergeCell ref="BR34:BT34"/>
    <mergeCell ref="BQ35:BQ36"/>
    <mergeCell ref="BR35:BR36"/>
    <mergeCell ref="BS35:BS36"/>
    <mergeCell ref="BT35:BT36"/>
    <mergeCell ref="BU35:BU36"/>
    <mergeCell ref="BV35:BV36"/>
    <mergeCell ref="BW35:BW36"/>
    <mergeCell ref="BX35:BX36"/>
    <mergeCell ref="BY35:BY36"/>
    <mergeCell ref="BY49:BY50"/>
    <mergeCell ref="BZ49:BZ50"/>
    <mergeCell ref="CA49:CA50"/>
    <mergeCell ref="CB49:CB50"/>
    <mergeCell ref="CC49:CC50"/>
    <mergeCell ref="BQ51:BQ58"/>
    <mergeCell ref="BR51:BR58"/>
    <mergeCell ref="BQ31:CG31"/>
    <mergeCell ref="CD21:CD22"/>
    <mergeCell ref="CE21:CE22"/>
    <mergeCell ref="CF21:CF22"/>
    <mergeCell ref="CG21:CG22"/>
    <mergeCell ref="CE35:CE36"/>
    <mergeCell ref="CF35:CF36"/>
    <mergeCell ref="CG35:CG36"/>
    <mergeCell ref="BR48:BT48"/>
    <mergeCell ref="BQ49:BQ50"/>
    <mergeCell ref="BR49:BR50"/>
    <mergeCell ref="BS49:BS50"/>
    <mergeCell ref="BT49:BT50"/>
    <mergeCell ref="BU49:BU50"/>
    <mergeCell ref="BV49:BV50"/>
    <mergeCell ref="BW49:BW50"/>
    <mergeCell ref="BX49:BX50"/>
    <mergeCell ref="BS51:BS58"/>
    <mergeCell ref="BT51:BT58"/>
    <mergeCell ref="BQ59:CG59"/>
    <mergeCell ref="CD49:CD50"/>
    <mergeCell ref="CE49:CE50"/>
    <mergeCell ref="CF49:CF50"/>
    <mergeCell ref="CG49:CG50"/>
    <mergeCell ref="CX7:CX8"/>
    <mergeCell ref="CY7:CY8"/>
    <mergeCell ref="CJ31:CZ31"/>
    <mergeCell ref="CZ21:CZ22"/>
    <mergeCell ref="CX35:CX36"/>
    <mergeCell ref="CY35:CY36"/>
    <mergeCell ref="CZ35:CZ36"/>
    <mergeCell ref="CJ59:CZ59"/>
    <mergeCell ref="CZ49:CZ50"/>
    <mergeCell ref="BZ35:BZ36"/>
    <mergeCell ref="CA35:CA36"/>
    <mergeCell ref="CB35:CB36"/>
    <mergeCell ref="CC35:CC36"/>
    <mergeCell ref="CD35:CD36"/>
    <mergeCell ref="CH49:CH58"/>
    <mergeCell ref="BQ45:CG45"/>
    <mergeCell ref="BQ47:CH47"/>
    <mergeCell ref="CZ7:CZ8"/>
    <mergeCell ref="DA7:DA16"/>
    <mergeCell ref="CJ9:CJ16"/>
    <mergeCell ref="CK9:CK16"/>
    <mergeCell ref="CL9:CL16"/>
    <mergeCell ref="CM9:CM16"/>
    <mergeCell ref="CJ5:DA5"/>
    <mergeCell ref="CK6:CM6"/>
    <mergeCell ref="CJ7:CJ8"/>
    <mergeCell ref="CK7:CK8"/>
    <mergeCell ref="CL7:CL8"/>
    <mergeCell ref="CM7:CM8"/>
    <mergeCell ref="CN7:CN8"/>
    <mergeCell ref="CO7:CO8"/>
    <mergeCell ref="CP7:CP8"/>
    <mergeCell ref="CQ7:CQ8"/>
    <mergeCell ref="CR7:CR8"/>
    <mergeCell ref="CS7:CS8"/>
    <mergeCell ref="CT7:CT8"/>
    <mergeCell ref="CU7:CU8"/>
    <mergeCell ref="CV7:CV8"/>
    <mergeCell ref="CW7:CW8"/>
    <mergeCell ref="DA21:DA30"/>
    <mergeCell ref="CJ17:CZ17"/>
    <mergeCell ref="CJ19:DA19"/>
    <mergeCell ref="CK20:CM20"/>
    <mergeCell ref="CJ21:CJ22"/>
    <mergeCell ref="CK21:CK22"/>
    <mergeCell ref="CL21:CL22"/>
    <mergeCell ref="CM21:CM22"/>
    <mergeCell ref="CN21:CN22"/>
    <mergeCell ref="CO21:CO22"/>
    <mergeCell ref="CP21:CP22"/>
    <mergeCell ref="CQ21:CQ22"/>
    <mergeCell ref="CR21:CR22"/>
    <mergeCell ref="CS21:CS22"/>
    <mergeCell ref="CT21:CT22"/>
    <mergeCell ref="CU21:CU22"/>
    <mergeCell ref="CV21:CV22"/>
    <mergeCell ref="CJ23:CJ30"/>
    <mergeCell ref="CK23:CK30"/>
    <mergeCell ref="CL23:CL30"/>
    <mergeCell ref="CM23:CM30"/>
    <mergeCell ref="CW21:CW22"/>
    <mergeCell ref="CX21:CX22"/>
    <mergeCell ref="CY21:CY22"/>
    <mergeCell ref="CW49:CW50"/>
    <mergeCell ref="CX49:CX50"/>
    <mergeCell ref="CY49:CY50"/>
    <mergeCell ref="DA35:DA44"/>
    <mergeCell ref="CJ37:CJ44"/>
    <mergeCell ref="CK37:CK44"/>
    <mergeCell ref="CL37:CL44"/>
    <mergeCell ref="CM37:CM44"/>
    <mergeCell ref="CJ33:DA33"/>
    <mergeCell ref="CK34:CM34"/>
    <mergeCell ref="CJ35:CJ36"/>
    <mergeCell ref="CK35:CK36"/>
    <mergeCell ref="CL35:CL36"/>
    <mergeCell ref="CM35:CM36"/>
    <mergeCell ref="CN35:CN36"/>
    <mergeCell ref="CO35:CO36"/>
    <mergeCell ref="CP35:CP36"/>
    <mergeCell ref="CQ35:CQ36"/>
    <mergeCell ref="CR35:CR36"/>
    <mergeCell ref="CS35:CS36"/>
    <mergeCell ref="CT35:CT36"/>
    <mergeCell ref="CU35:CU36"/>
    <mergeCell ref="CV35:CV36"/>
    <mergeCell ref="CW35:CW36"/>
    <mergeCell ref="CS49:CS50"/>
    <mergeCell ref="CT49:CT50"/>
    <mergeCell ref="CU49:CU50"/>
    <mergeCell ref="CV49:CV50"/>
    <mergeCell ref="CJ51:CJ58"/>
    <mergeCell ref="CK51:CK58"/>
    <mergeCell ref="CL51:CL58"/>
    <mergeCell ref="CM51:CM58"/>
    <mergeCell ref="CN49:CN50"/>
    <mergeCell ref="CO49:CO50"/>
    <mergeCell ref="CP49:CP50"/>
    <mergeCell ref="DQ7:DQ8"/>
    <mergeCell ref="DR7:DR8"/>
    <mergeCell ref="DS7:DS8"/>
    <mergeCell ref="DT7:DT16"/>
    <mergeCell ref="DC9:DC16"/>
    <mergeCell ref="DD9:DD16"/>
    <mergeCell ref="DE9:DE16"/>
    <mergeCell ref="DF9:DF16"/>
    <mergeCell ref="DC5:DT5"/>
    <mergeCell ref="DD6:DF6"/>
    <mergeCell ref="DC7:DC8"/>
    <mergeCell ref="DD7:DD8"/>
    <mergeCell ref="DE7:DE8"/>
    <mergeCell ref="DF7:DF8"/>
    <mergeCell ref="DG7:DG8"/>
    <mergeCell ref="DH7:DH8"/>
    <mergeCell ref="DI7:DI8"/>
    <mergeCell ref="DJ7:DJ8"/>
    <mergeCell ref="DK7:DK8"/>
    <mergeCell ref="DL7:DL8"/>
    <mergeCell ref="DM7:DM8"/>
    <mergeCell ref="DN7:DN8"/>
    <mergeCell ref="DO7:DO8"/>
    <mergeCell ref="DP7:DP8"/>
    <mergeCell ref="DT21:DT30"/>
    <mergeCell ref="DC17:DS17"/>
    <mergeCell ref="DC19:DT19"/>
    <mergeCell ref="DD20:DF20"/>
    <mergeCell ref="DC21:DC22"/>
    <mergeCell ref="DD21:DD22"/>
    <mergeCell ref="DE21:DE22"/>
    <mergeCell ref="DF21:DF22"/>
    <mergeCell ref="DG21:DG22"/>
    <mergeCell ref="DH21:DH22"/>
    <mergeCell ref="DI21:DI22"/>
    <mergeCell ref="DJ21:DJ22"/>
    <mergeCell ref="DK21:DK22"/>
    <mergeCell ref="DL21:DL22"/>
    <mergeCell ref="DM21:DM22"/>
    <mergeCell ref="DN21:DN22"/>
    <mergeCell ref="DO21:DO22"/>
    <mergeCell ref="DC23:DC30"/>
    <mergeCell ref="DD23:DD30"/>
    <mergeCell ref="DE23:DE30"/>
    <mergeCell ref="DF23:DF30"/>
    <mergeCell ref="DC31:DS31"/>
    <mergeCell ref="DP21:DP22"/>
    <mergeCell ref="DQ21:DQ22"/>
    <mergeCell ref="DR21:DR22"/>
    <mergeCell ref="DS21:DS22"/>
    <mergeCell ref="DQ35:DQ36"/>
    <mergeCell ref="DR35:DR36"/>
    <mergeCell ref="DS35:DS36"/>
    <mergeCell ref="DT35:DT44"/>
    <mergeCell ref="DC37:DC44"/>
    <mergeCell ref="DD37:DD44"/>
    <mergeCell ref="DE37:DE44"/>
    <mergeCell ref="DF37:DF44"/>
    <mergeCell ref="DC33:DT33"/>
    <mergeCell ref="DD34:DF34"/>
    <mergeCell ref="DC35:DC36"/>
    <mergeCell ref="DD35:DD36"/>
    <mergeCell ref="DE35:DE36"/>
    <mergeCell ref="DF35:DF36"/>
    <mergeCell ref="DG35:DG36"/>
    <mergeCell ref="DH35:DH36"/>
    <mergeCell ref="DI35:DI36"/>
    <mergeCell ref="DJ35:DJ36"/>
    <mergeCell ref="DK35:DK36"/>
    <mergeCell ref="DT49:DT58"/>
    <mergeCell ref="DC45:DS45"/>
    <mergeCell ref="DC47:DT47"/>
    <mergeCell ref="DD48:DF48"/>
    <mergeCell ref="DC49:DC50"/>
    <mergeCell ref="DD49:DD50"/>
    <mergeCell ref="DE49:DE50"/>
    <mergeCell ref="DF49:DF50"/>
    <mergeCell ref="DG49:DG50"/>
    <mergeCell ref="DH49:DH50"/>
    <mergeCell ref="DI49:DI50"/>
    <mergeCell ref="DJ49:DJ50"/>
    <mergeCell ref="DK49:DK50"/>
    <mergeCell ref="DL49:DL50"/>
    <mergeCell ref="DM49:DM50"/>
    <mergeCell ref="DN49:DN50"/>
    <mergeCell ref="DO49:DO50"/>
    <mergeCell ref="DC51:DC58"/>
    <mergeCell ref="DD51:DD58"/>
    <mergeCell ref="DE51:DE58"/>
    <mergeCell ref="DF51:DF58"/>
    <mergeCell ref="D32:L33"/>
    <mergeCell ref="B32:C33"/>
    <mergeCell ref="B34:C35"/>
    <mergeCell ref="D34:L35"/>
    <mergeCell ref="DC59:DS59"/>
    <mergeCell ref="DP49:DP50"/>
    <mergeCell ref="DQ49:DQ50"/>
    <mergeCell ref="DR49:DR50"/>
    <mergeCell ref="DS49:DS50"/>
    <mergeCell ref="DL35:DL36"/>
    <mergeCell ref="DM35:DM36"/>
    <mergeCell ref="DN35:DN36"/>
    <mergeCell ref="DO35:DO36"/>
    <mergeCell ref="DP35:DP36"/>
    <mergeCell ref="DA49:DA58"/>
    <mergeCell ref="CJ45:CZ45"/>
    <mergeCell ref="CJ47:DA47"/>
    <mergeCell ref="CK48:CM48"/>
    <mergeCell ref="CJ49:CJ50"/>
    <mergeCell ref="CK49:CK50"/>
    <mergeCell ref="CL49:CL50"/>
    <mergeCell ref="CM49:CM50"/>
    <mergeCell ref="CQ49:CQ50"/>
    <mergeCell ref="CR49:CR50"/>
  </mergeCells>
  <phoneticPr fontId="41" type="noConversion"/>
  <conditionalFormatting sqref="O10:AB29">
    <cfRule type="containsBlanks" dxfId="170" priority="40">
      <formula>LEN(TRIM(O10))=0</formula>
    </cfRule>
  </conditionalFormatting>
  <conditionalFormatting sqref="O30:AB60">
    <cfRule type="containsBlanks" dxfId="169" priority="165">
      <formula>LEN(TRIM(O30))=0</formula>
    </cfRule>
  </conditionalFormatting>
  <conditionalFormatting sqref="P9">
    <cfRule type="containsBlanks" dxfId="168" priority="166">
      <formula>LEN(TRIM(P9))=0</formula>
    </cfRule>
  </conditionalFormatting>
  <conditionalFormatting sqref="Q9:AA9">
    <cfRule type="containsBlanks" dxfId="167" priority="39">
      <formula>LEN(TRIM(Q9))=0</formula>
    </cfRule>
  </conditionalFormatting>
  <conditionalFormatting sqref="AE9:AG16">
    <cfRule type="containsBlanks" dxfId="166" priority="159">
      <formula>LEN(TRIM(AE9))=0</formula>
    </cfRule>
  </conditionalFormatting>
  <conditionalFormatting sqref="AE23:AG30">
    <cfRule type="containsBlanks" dxfId="165" priority="158">
      <formula>LEN(TRIM(AE23))=0</formula>
    </cfRule>
  </conditionalFormatting>
  <conditionalFormatting sqref="AE37:AG44">
    <cfRule type="containsBlanks" dxfId="164" priority="157">
      <formula>LEN(TRIM(AE37))=0</formula>
    </cfRule>
  </conditionalFormatting>
  <conditionalFormatting sqref="AE51:AG58">
    <cfRule type="containsBlanks" dxfId="163" priority="156">
      <formula>LEN(TRIM(AE51))=0</formula>
    </cfRule>
  </conditionalFormatting>
  <conditionalFormatting sqref="AF6:AH6">
    <cfRule type="containsBlanks" dxfId="162" priority="164">
      <formula>LEN(TRIM(AF6))=0</formula>
    </cfRule>
  </conditionalFormatting>
  <conditionalFormatting sqref="AF20:AH20">
    <cfRule type="containsBlanks" dxfId="161" priority="163">
      <formula>LEN(TRIM(AF20))=0</formula>
    </cfRule>
  </conditionalFormatting>
  <conditionalFormatting sqref="AF34:AH34">
    <cfRule type="containsBlanks" dxfId="160" priority="162">
      <formula>LEN(TRIM(AF34))=0</formula>
    </cfRule>
  </conditionalFormatting>
  <conditionalFormatting sqref="AF48:AH48">
    <cfRule type="containsBlanks" dxfId="159" priority="161">
      <formula>LEN(TRIM(AF48))=0</formula>
    </cfRule>
  </conditionalFormatting>
  <conditionalFormatting sqref="AH9:AI16 AH23:AI30 AH37:AI44 AH51:AI58 BA9:BA16 BT9:BT16 CM9:CM16 DF9:DF16 BA23:BA30 BT23:BT30 CM23:CM30 DF23:DF30 BA37:BA44 BT37:BT44 CM37:CM44 DF37:DF44 BA51:BA58 BT51:BT58 CM51:CM58 DF51:DF58">
    <cfRule type="containsBlanks" dxfId="158" priority="28">
      <formula>LEN(TRIM(AH9))=0</formula>
    </cfRule>
  </conditionalFormatting>
  <conditionalFormatting sqref="AI12 AI13:AU13 AI14 AI15:AU15">
    <cfRule type="expression" dxfId="157" priority="20">
      <formula>$B$110</formula>
    </cfRule>
  </conditionalFormatting>
  <conditionalFormatting sqref="AI12:AU15">
    <cfRule type="expression" dxfId="156" priority="19">
      <formula>$AF$6=$B$110</formula>
    </cfRule>
  </conditionalFormatting>
  <conditionalFormatting sqref="AI16:AU16 AI30:AU30 AI44:AU44 AI58:AU58">
    <cfRule type="notContainsBlanks" dxfId="155" priority="25">
      <formula>LEN(TRIM(AI16))&gt;0</formula>
    </cfRule>
  </conditionalFormatting>
  <conditionalFormatting sqref="AI26:AU29">
    <cfRule type="expression" dxfId="154" priority="17">
      <formula>$AF$20=$B$110</formula>
    </cfRule>
  </conditionalFormatting>
  <conditionalFormatting sqref="AI40:AU43">
    <cfRule type="expression" dxfId="153" priority="16">
      <formula>$AF$34=$B$110</formula>
    </cfRule>
  </conditionalFormatting>
  <conditionalFormatting sqref="AI54:AU57">
    <cfRule type="expression" dxfId="152" priority="15">
      <formula>$AF$48=$B$110</formula>
    </cfRule>
  </conditionalFormatting>
  <conditionalFormatting sqref="AJ7:AU8">
    <cfRule type="containsBlanks" dxfId="151" priority="38">
      <formula>LEN(TRIM(AJ7))=0</formula>
    </cfRule>
  </conditionalFormatting>
  <conditionalFormatting sqref="AJ9:AU10">
    <cfRule type="containsBlanks" dxfId="150" priority="68">
      <formula>LEN(TRIM(AJ9))=0</formula>
    </cfRule>
  </conditionalFormatting>
  <conditionalFormatting sqref="AJ11:AU11">
    <cfRule type="containsBlanks" dxfId="149" priority="21">
      <formula>LEN(TRIM(AJ11))=0</formula>
    </cfRule>
  </conditionalFormatting>
  <conditionalFormatting sqref="AJ12:AU12">
    <cfRule type="containsBlanks" dxfId="148" priority="64">
      <formula>LEN(TRIM(AJ12))=0</formula>
    </cfRule>
  </conditionalFormatting>
  <conditionalFormatting sqref="AJ13:AU13">
    <cfRule type="containsBlanks" dxfId="146" priority="196">
      <formula>LEN(TRIM(AJ13))=0</formula>
    </cfRule>
  </conditionalFormatting>
  <conditionalFormatting sqref="AJ14:AU14">
    <cfRule type="containsBlanks" dxfId="145" priority="60">
      <formula>LEN(TRIM(AJ14))=0</formula>
    </cfRule>
  </conditionalFormatting>
  <conditionalFormatting sqref="AJ15:AU16 AJ29:AU30 AJ43:AU44 AJ57:AU58">
    <cfRule type="containsBlanks" dxfId="143" priority="24">
      <formula>LEN(TRIM(AJ15))=0</formula>
    </cfRule>
  </conditionalFormatting>
  <conditionalFormatting sqref="AJ21:AU22">
    <cfRule type="containsBlanks" dxfId="142" priority="37">
      <formula>LEN(TRIM(AJ21))=0</formula>
    </cfRule>
  </conditionalFormatting>
  <conditionalFormatting sqref="AJ23:AU24">
    <cfRule type="containsBlanks" dxfId="141" priority="67">
      <formula>LEN(TRIM(AJ23))=0</formula>
    </cfRule>
  </conditionalFormatting>
  <conditionalFormatting sqref="AJ25:AU25">
    <cfRule type="containsBlanks" dxfId="140" priority="18">
      <formula>LEN(TRIM(AJ25))=0</formula>
    </cfRule>
  </conditionalFormatting>
  <conditionalFormatting sqref="AJ26:AU26">
    <cfRule type="containsBlanks" dxfId="138" priority="58">
      <formula>LEN(TRIM(AJ26))=0</formula>
    </cfRule>
  </conditionalFormatting>
  <conditionalFormatting sqref="AJ27:AU27">
    <cfRule type="containsBlanks" dxfId="137" priority="190">
      <formula>LEN(TRIM(AJ27))=0</formula>
    </cfRule>
  </conditionalFormatting>
  <conditionalFormatting sqref="AJ28:AU28">
    <cfRule type="containsBlanks" dxfId="136" priority="48">
      <formula>LEN(TRIM(AJ28))=0</formula>
    </cfRule>
  </conditionalFormatting>
  <conditionalFormatting sqref="AJ35:AU36">
    <cfRule type="containsBlanks" dxfId="134" priority="35">
      <formula>LEN(TRIM(AJ35))=0</formula>
    </cfRule>
  </conditionalFormatting>
  <conditionalFormatting sqref="AJ37:AU38">
    <cfRule type="containsBlanks" dxfId="133" priority="66">
      <formula>LEN(TRIM(AJ37))=0</formula>
    </cfRule>
  </conditionalFormatting>
  <conditionalFormatting sqref="AJ40:AU40">
    <cfRule type="containsBlanks" dxfId="132" priority="54">
      <formula>LEN(TRIM(AJ40))=0</formula>
    </cfRule>
  </conditionalFormatting>
  <conditionalFormatting sqref="AJ41:AU41 AJ39:AU39">
    <cfRule type="containsBlanks" dxfId="130" priority="188">
      <formula>LEN(TRIM(AJ39))=0</formula>
    </cfRule>
  </conditionalFormatting>
  <conditionalFormatting sqref="AJ42:AU42">
    <cfRule type="containsBlanks" dxfId="129" priority="45">
      <formula>LEN(TRIM(AJ42))=0</formula>
    </cfRule>
  </conditionalFormatting>
  <conditionalFormatting sqref="AJ49:AU50">
    <cfRule type="containsBlanks" dxfId="127" priority="34">
      <formula>LEN(TRIM(AJ49))=0</formula>
    </cfRule>
  </conditionalFormatting>
  <conditionalFormatting sqref="AJ51:AU52">
    <cfRule type="containsBlanks" dxfId="126" priority="65">
      <formula>LEN(TRIM(AJ51))=0</formula>
    </cfRule>
  </conditionalFormatting>
  <conditionalFormatting sqref="AJ54:AU54">
    <cfRule type="containsBlanks" dxfId="125" priority="51">
      <formula>LEN(TRIM(AJ54))=0</formula>
    </cfRule>
  </conditionalFormatting>
  <conditionalFormatting sqref="AJ55:AU55 AJ53:AU53">
    <cfRule type="containsBlanks" dxfId="123" priority="187">
      <formula>LEN(TRIM(AJ53))=0</formula>
    </cfRule>
  </conditionalFormatting>
  <conditionalFormatting sqref="AJ56:AU56">
    <cfRule type="containsBlanks" dxfId="122" priority="42">
      <formula>LEN(TRIM(AJ56))=0</formula>
    </cfRule>
  </conditionalFormatting>
  <conditionalFormatting sqref="AV17 AV31 AV45 AV59">
    <cfRule type="notContainsBlanks" dxfId="120" priority="23">
      <formula>LEN(TRIM(AV17))&gt;0</formula>
    </cfRule>
    <cfRule type="containsBlanks" dxfId="119" priority="22">
      <formula>LEN(TRIM(AV17))=0</formula>
    </cfRule>
  </conditionalFormatting>
  <conditionalFormatting sqref="AX9:AZ16">
    <cfRule type="containsBlanks" dxfId="118" priority="154">
      <formula>LEN(TRIM(AX9))=0</formula>
    </cfRule>
  </conditionalFormatting>
  <conditionalFormatting sqref="AX23:AZ30">
    <cfRule type="containsBlanks" dxfId="117" priority="153">
      <formula>LEN(TRIM(AX23))=0</formula>
    </cfRule>
  </conditionalFormatting>
  <conditionalFormatting sqref="AX37:AZ44">
    <cfRule type="containsBlanks" dxfId="116" priority="152">
      <formula>LEN(TRIM(AX37))=0</formula>
    </cfRule>
  </conditionalFormatting>
  <conditionalFormatting sqref="AX51:AZ58">
    <cfRule type="containsBlanks" dxfId="115" priority="151">
      <formula>LEN(TRIM(AX51))=0</formula>
    </cfRule>
  </conditionalFormatting>
  <conditionalFormatting sqref="AY6:BA6 BR6:BT6 CK6:CM6 DD6:DF6 AY20:BA20 BR20:BT20 CK20:CM20 DD20:DF20 AY34:BA34 BR34:BT34 CK34:CM34 DD34:DF34 AY48:BA48 BR48:BT48 CK48:CM48 DD48:DF48">
    <cfRule type="containsBlanks" dxfId="114" priority="160">
      <formula>LEN(TRIM(AY6))=0</formula>
    </cfRule>
  </conditionalFormatting>
  <conditionalFormatting sqref="BB51:BB57 BB37:BB43 BB23:BB29 BB9:BB15">
    <cfRule type="containsBlanks" dxfId="113" priority="182">
      <formula>LEN(TRIM(BB9))=0</formula>
    </cfRule>
  </conditionalFormatting>
  <conditionalFormatting sqref="BB12:BN15">
    <cfRule type="expression" dxfId="112" priority="11">
      <formula>$AY$6=$B$110</formula>
    </cfRule>
  </conditionalFormatting>
  <conditionalFormatting sqref="BB16:BN16 BO17 BB30:BN30 BO31 BB44:BN44 BO45 BB58:BN58 BO59">
    <cfRule type="containsBlanks" dxfId="111" priority="13">
      <formula>LEN(TRIM(BB16))=0</formula>
    </cfRule>
    <cfRule type="notContainsBlanks" dxfId="110" priority="14">
      <formula>LEN(TRIM(BB16))&gt;0</formula>
    </cfRule>
  </conditionalFormatting>
  <conditionalFormatting sqref="BB26:BN29">
    <cfRule type="expression" dxfId="109" priority="12">
      <formula>$AY$20=$B$110</formula>
    </cfRule>
  </conditionalFormatting>
  <conditionalFormatting sqref="BB40:BN43">
    <cfRule type="expression" dxfId="108" priority="180">
      <formula>$AY$34=$B$110</formula>
    </cfRule>
  </conditionalFormatting>
  <conditionalFormatting sqref="BB54:BN57">
    <cfRule type="expression" dxfId="107" priority="181">
      <formula>$AY$48=$B$110</formula>
    </cfRule>
  </conditionalFormatting>
  <conditionalFormatting sqref="BC7:BN8">
    <cfRule type="containsBlanks" dxfId="106" priority="33">
      <formula>LEN(TRIM(BC7))=0</formula>
    </cfRule>
  </conditionalFormatting>
  <conditionalFormatting sqref="BC9:BN10">
    <cfRule type="containsBlanks" dxfId="105" priority="136">
      <formula>LEN(TRIM(BC9))=0</formula>
    </cfRule>
  </conditionalFormatting>
  <conditionalFormatting sqref="BC12:BN12">
    <cfRule type="containsBlanks" dxfId="103" priority="135">
      <formula>LEN(TRIM(BC12))=0</formula>
    </cfRule>
  </conditionalFormatting>
  <conditionalFormatting sqref="BC14:BN14">
    <cfRule type="containsBlanks" dxfId="101" priority="134">
      <formula>LEN(TRIM(BC14))=0</formula>
    </cfRule>
  </conditionalFormatting>
  <conditionalFormatting sqref="BC21:BN22 BC35:BN36 BC49:BN50">
    <cfRule type="containsBlanks" dxfId="100" priority="32">
      <formula>LEN(TRIM(BC21))=0</formula>
    </cfRule>
  </conditionalFormatting>
  <conditionalFormatting sqref="BC23:BN24">
    <cfRule type="containsBlanks" dxfId="99" priority="131">
      <formula>LEN(TRIM(BC23))=0</formula>
    </cfRule>
  </conditionalFormatting>
  <conditionalFormatting sqref="BC26:BN26">
    <cfRule type="containsBlanks" dxfId="98" priority="130">
      <formula>LEN(TRIM(BC26))=0</formula>
    </cfRule>
  </conditionalFormatting>
  <conditionalFormatting sqref="BC28:BN28">
    <cfRule type="containsBlanks" dxfId="96" priority="129">
      <formula>LEN(TRIM(BC28))=0</formula>
    </cfRule>
  </conditionalFormatting>
  <conditionalFormatting sqref="BC37:BN38">
    <cfRule type="containsBlanks" dxfId="95" priority="127">
      <formula>LEN(TRIM(BC37))=0</formula>
    </cfRule>
  </conditionalFormatting>
  <conditionalFormatting sqref="BC40:BN40">
    <cfRule type="containsBlanks" dxfId="94" priority="126">
      <formula>LEN(TRIM(BC40))=0</formula>
    </cfRule>
  </conditionalFormatting>
  <conditionalFormatting sqref="BC42:BN42">
    <cfRule type="containsBlanks" dxfId="92" priority="125">
      <formula>LEN(TRIM(BC42))=0</formula>
    </cfRule>
  </conditionalFormatting>
  <conditionalFormatting sqref="BC51:BN52">
    <cfRule type="containsBlanks" dxfId="91" priority="123">
      <formula>LEN(TRIM(BC51))=0</formula>
    </cfRule>
  </conditionalFormatting>
  <conditionalFormatting sqref="BC54:BN54">
    <cfRule type="containsBlanks" dxfId="90" priority="122">
      <formula>LEN(TRIM(BC54))=0</formula>
    </cfRule>
  </conditionalFormatting>
  <conditionalFormatting sqref="BC55:BN55 BC57:BN57 BC41:BN41 BC43:BN43 BC27:BN27 BC29:BN29 BC13:BN13 BC15:BN15 BC11:BN11 BC25:BN25 BC39:BN39 BC53:BN53">
    <cfRule type="containsBlanks" dxfId="88" priority="183">
      <formula>LEN(TRIM(BC11))=0</formula>
    </cfRule>
  </conditionalFormatting>
  <conditionalFormatting sqref="BC56:BN56">
    <cfRule type="containsBlanks" dxfId="87" priority="121">
      <formula>LEN(TRIM(BC56))=0</formula>
    </cfRule>
  </conditionalFormatting>
  <conditionalFormatting sqref="BQ9:BS16">
    <cfRule type="containsBlanks" dxfId="86" priority="150">
      <formula>LEN(TRIM(BQ9))=0</formula>
    </cfRule>
  </conditionalFormatting>
  <conditionalFormatting sqref="BQ23:BS30">
    <cfRule type="containsBlanks" dxfId="85" priority="148">
      <formula>LEN(TRIM(BQ23))=0</formula>
    </cfRule>
  </conditionalFormatting>
  <conditionalFormatting sqref="BQ37:BS44">
    <cfRule type="containsBlanks" dxfId="84" priority="147">
      <formula>LEN(TRIM(BQ37))=0</formula>
    </cfRule>
  </conditionalFormatting>
  <conditionalFormatting sqref="BQ51:BS58">
    <cfRule type="containsBlanks" dxfId="83" priority="146">
      <formula>LEN(TRIM(BQ51))=0</formula>
    </cfRule>
  </conditionalFormatting>
  <conditionalFormatting sqref="BU51:BU57 BU37:BU43 BU23:BU29 BU9:BU15">
    <cfRule type="containsBlanks" dxfId="82" priority="179">
      <formula>LEN(TRIM(BU9))=0</formula>
    </cfRule>
  </conditionalFormatting>
  <conditionalFormatting sqref="BU12:CG15">
    <cfRule type="expression" dxfId="81" priority="8">
      <formula>$BR$6=$B$110</formula>
    </cfRule>
  </conditionalFormatting>
  <conditionalFormatting sqref="BU16:CG16 CH17 BU30:CG30 CH31 BU44:CG44 CH45 BU58:CG58 CH59">
    <cfRule type="notContainsBlanks" dxfId="80" priority="10">
      <formula>LEN(TRIM(BU16))&gt;0</formula>
    </cfRule>
    <cfRule type="containsBlanks" dxfId="79" priority="9">
      <formula>LEN(TRIM(BU16))=0</formula>
    </cfRule>
  </conditionalFormatting>
  <conditionalFormatting sqref="BU26:CG29">
    <cfRule type="expression" dxfId="78" priority="116">
      <formula>$BR$20=$B$110</formula>
    </cfRule>
  </conditionalFormatting>
  <conditionalFormatting sqref="BU40:CG43">
    <cfRule type="expression" dxfId="77" priority="176">
      <formula>$BR$34=$B$110</formula>
    </cfRule>
  </conditionalFormatting>
  <conditionalFormatting sqref="BU54:CG57">
    <cfRule type="expression" dxfId="76" priority="177">
      <formula>$BR$48=$B$110</formula>
    </cfRule>
  </conditionalFormatting>
  <conditionalFormatting sqref="BV7:CG8 BV21:CG22 BV35:CG36 BV49:CG50">
    <cfRule type="containsBlanks" dxfId="75" priority="31">
      <formula>LEN(TRIM(BV7))=0</formula>
    </cfRule>
  </conditionalFormatting>
  <conditionalFormatting sqref="BV9:CG10">
    <cfRule type="containsBlanks" dxfId="74" priority="119">
      <formula>LEN(TRIM(BV9))=0</formula>
    </cfRule>
  </conditionalFormatting>
  <conditionalFormatting sqref="BV12:CG12">
    <cfRule type="containsBlanks" dxfId="73" priority="118">
      <formula>LEN(TRIM(BV12))=0</formula>
    </cfRule>
  </conditionalFormatting>
  <conditionalFormatting sqref="BV14:CG14">
    <cfRule type="containsBlanks" dxfId="71" priority="117">
      <formula>LEN(TRIM(BV14))=0</formula>
    </cfRule>
  </conditionalFormatting>
  <conditionalFormatting sqref="BV23:CG24">
    <cfRule type="containsBlanks" dxfId="70" priority="113">
      <formula>LEN(TRIM(BV23))=0</formula>
    </cfRule>
  </conditionalFormatting>
  <conditionalFormatting sqref="BV26:CG26">
    <cfRule type="containsBlanks" dxfId="69" priority="112">
      <formula>LEN(TRIM(BV26))=0</formula>
    </cfRule>
  </conditionalFormatting>
  <conditionalFormatting sqref="BV28:CG28">
    <cfRule type="containsBlanks" dxfId="67" priority="111">
      <formula>LEN(TRIM(BV28))=0</formula>
    </cfRule>
  </conditionalFormatting>
  <conditionalFormatting sqref="BV37:CG38">
    <cfRule type="containsBlanks" dxfId="66" priority="109">
      <formula>LEN(TRIM(BV37))=0</formula>
    </cfRule>
  </conditionalFormatting>
  <conditionalFormatting sqref="BV40:CG40">
    <cfRule type="containsBlanks" dxfId="65" priority="108">
      <formula>LEN(TRIM(BV40))=0</formula>
    </cfRule>
  </conditionalFormatting>
  <conditionalFormatting sqref="BV42:CG42">
    <cfRule type="containsBlanks" dxfId="63" priority="107">
      <formula>LEN(TRIM(BV42))=0</formula>
    </cfRule>
  </conditionalFormatting>
  <conditionalFormatting sqref="BV51:CG52">
    <cfRule type="containsBlanks" dxfId="62" priority="104">
      <formula>LEN(TRIM(BV51))=0</formula>
    </cfRule>
  </conditionalFormatting>
  <conditionalFormatting sqref="BV54:CG54">
    <cfRule type="containsBlanks" dxfId="61" priority="103">
      <formula>LEN(TRIM(BV54))=0</formula>
    </cfRule>
  </conditionalFormatting>
  <conditionalFormatting sqref="BV55:CG55 BV57:CG57 BV41:CG41 BV43:CG43 BV27:CG27 BV29:CG29 BV13:CG13 BV15:CG15 BV11:CG11 BV25:CG25 BV39:CG39 BV53:CG53">
    <cfRule type="containsBlanks" dxfId="59" priority="178">
      <formula>LEN(TRIM(BV11))=0</formula>
    </cfRule>
  </conditionalFormatting>
  <conditionalFormatting sqref="BV56:CG56">
    <cfRule type="containsBlanks" dxfId="58" priority="102">
      <formula>LEN(TRIM(BV56))=0</formula>
    </cfRule>
  </conditionalFormatting>
  <conditionalFormatting sqref="CJ9:CL16">
    <cfRule type="containsBlanks" dxfId="57" priority="145">
      <formula>LEN(TRIM(CJ9))=0</formula>
    </cfRule>
  </conditionalFormatting>
  <conditionalFormatting sqref="CJ23:CL30">
    <cfRule type="containsBlanks" dxfId="56" priority="144">
      <formula>LEN(TRIM(CJ23))=0</formula>
    </cfRule>
  </conditionalFormatting>
  <conditionalFormatting sqref="CJ37:CL44">
    <cfRule type="containsBlanks" dxfId="55" priority="143">
      <formula>LEN(TRIM(CJ37))=0</formula>
    </cfRule>
  </conditionalFormatting>
  <conditionalFormatting sqref="CJ51:CL58">
    <cfRule type="containsBlanks" dxfId="54" priority="142">
      <formula>LEN(TRIM(CJ51))=0</formula>
    </cfRule>
  </conditionalFormatting>
  <conditionalFormatting sqref="CN51:CN57 CN23:CN29 CN37:CN43 DG23:DG29 DG37:DG43 DG51:DG57 CN9:CN15 DG9:DG15">
    <cfRule type="containsBlanks" dxfId="53" priority="175">
      <formula>LEN(TRIM(CN9))=0</formula>
    </cfRule>
  </conditionalFormatting>
  <conditionalFormatting sqref="CN12:CZ15">
    <cfRule type="expression" dxfId="52" priority="3">
      <formula>$CK$6=$B$110</formula>
    </cfRule>
  </conditionalFormatting>
  <conditionalFormatting sqref="CN16:CZ16 DA17 CN30:CZ30 DA31 CN44:CZ44 DA45 CN58:CZ58 DA59">
    <cfRule type="notContainsBlanks" dxfId="51" priority="6">
      <formula>LEN(TRIM(CN16))&gt;0</formula>
    </cfRule>
    <cfRule type="containsBlanks" dxfId="50" priority="5">
      <formula>LEN(TRIM(CN16))=0</formula>
    </cfRule>
  </conditionalFormatting>
  <conditionalFormatting sqref="CN26:CZ29">
    <cfRule type="expression" dxfId="49" priority="95">
      <formula>$CK$20=$B$110</formula>
    </cfRule>
  </conditionalFormatting>
  <conditionalFormatting sqref="CN40:CZ43">
    <cfRule type="expression" dxfId="48" priority="91">
      <formula>$CK$34=$B$110</formula>
    </cfRule>
  </conditionalFormatting>
  <conditionalFormatting sqref="CN54:CZ57">
    <cfRule type="expression" dxfId="47" priority="97">
      <formula>$CK$48=$B$110</formula>
    </cfRule>
  </conditionalFormatting>
  <conditionalFormatting sqref="CO7:CZ8 CO21:CZ22 CO35:CZ36 CO49:CZ50">
    <cfRule type="containsBlanks" dxfId="46" priority="30">
      <formula>LEN(TRIM(CO7))=0</formula>
    </cfRule>
  </conditionalFormatting>
  <conditionalFormatting sqref="CO9:CZ10">
    <cfRule type="containsBlanks" dxfId="45" priority="100">
      <formula>LEN(TRIM(CO9))=0</formula>
    </cfRule>
  </conditionalFormatting>
  <conditionalFormatting sqref="CO12:CZ12">
    <cfRule type="containsBlanks" dxfId="44" priority="172">
      <formula>LEN(TRIM(CO12))=0</formula>
    </cfRule>
  </conditionalFormatting>
  <conditionalFormatting sqref="CO14:CZ14">
    <cfRule type="containsBlanks" dxfId="42" priority="98">
      <formula>LEN(TRIM(CO14))=0</formula>
    </cfRule>
  </conditionalFormatting>
  <conditionalFormatting sqref="CO23:CZ24">
    <cfRule type="containsBlanks" dxfId="41" priority="96">
      <formula>LEN(TRIM(CO23))=0</formula>
    </cfRule>
  </conditionalFormatting>
  <conditionalFormatting sqref="CO26:CZ26">
    <cfRule type="containsBlanks" dxfId="40" priority="99">
      <formula>LEN(TRIM(CO26))=0</formula>
    </cfRule>
  </conditionalFormatting>
  <conditionalFormatting sqref="CO28:CZ28">
    <cfRule type="containsBlanks" dxfId="38" priority="94">
      <formula>LEN(TRIM(CO28))=0</formula>
    </cfRule>
  </conditionalFormatting>
  <conditionalFormatting sqref="CO37:CZ38">
    <cfRule type="containsBlanks" dxfId="37" priority="92">
      <formula>LEN(TRIM(CO37))=0</formula>
    </cfRule>
  </conditionalFormatting>
  <conditionalFormatting sqref="CO40:CZ40">
    <cfRule type="containsBlanks" dxfId="36" priority="173">
      <formula>LEN(TRIM(CO40))=0</formula>
    </cfRule>
  </conditionalFormatting>
  <conditionalFormatting sqref="CO42:CZ42">
    <cfRule type="containsBlanks" dxfId="34" priority="90">
      <formula>LEN(TRIM(CO42))=0</formula>
    </cfRule>
  </conditionalFormatting>
  <conditionalFormatting sqref="CO51:CZ52">
    <cfRule type="containsBlanks" dxfId="33" priority="88">
      <formula>LEN(TRIM(CO51))=0</formula>
    </cfRule>
  </conditionalFormatting>
  <conditionalFormatting sqref="CO54:CZ54">
    <cfRule type="containsBlanks" dxfId="32" priority="87">
      <formula>LEN(TRIM(CO54))=0</formula>
    </cfRule>
  </conditionalFormatting>
  <conditionalFormatting sqref="CO55:CZ55 CO57:CZ57 CO27:CZ27 CO29:CZ29 CO41:CZ41 CO43:CZ43 CO13:CZ13 CO15:CZ15 CO11:CZ11 CO25:CZ25 CO39:CZ39 CO53:CZ53">
    <cfRule type="containsBlanks" dxfId="30" priority="174">
      <formula>LEN(TRIM(CO11))=0</formula>
    </cfRule>
  </conditionalFormatting>
  <conditionalFormatting sqref="CO56:CZ56">
    <cfRule type="containsBlanks" dxfId="29" priority="86">
      <formula>LEN(TRIM(CO56))=0</formula>
    </cfRule>
  </conditionalFormatting>
  <conditionalFormatting sqref="DC9:DE16">
    <cfRule type="containsBlanks" dxfId="28" priority="141">
      <formula>LEN(TRIM(DC9))=0</formula>
    </cfRule>
  </conditionalFormatting>
  <conditionalFormatting sqref="DC23:DE30">
    <cfRule type="containsBlanks" dxfId="27" priority="140">
      <formula>LEN(TRIM(DC23))=0</formula>
    </cfRule>
  </conditionalFormatting>
  <conditionalFormatting sqref="DC37:DE44">
    <cfRule type="containsBlanks" dxfId="26" priority="139">
      <formula>LEN(TRIM(DC37))=0</formula>
    </cfRule>
  </conditionalFormatting>
  <conditionalFormatting sqref="DC51:DE58">
    <cfRule type="containsBlanks" dxfId="25" priority="138">
      <formula>LEN(TRIM(DC51))=0</formula>
    </cfRule>
  </conditionalFormatting>
  <conditionalFormatting sqref="DG12:DS15">
    <cfRule type="expression" dxfId="24" priority="1">
      <formula>$DD$6=$B$110</formula>
    </cfRule>
  </conditionalFormatting>
  <conditionalFormatting sqref="DG16:DS16 DT17 DG30:DS30 DT31 DG44:DS44 DT45 DG58:DS58 DT59">
    <cfRule type="containsBlanks" dxfId="23" priority="199">
      <formula>LEN(TRIM(DG16))=0</formula>
    </cfRule>
  </conditionalFormatting>
  <conditionalFormatting sqref="DG26:DS29">
    <cfRule type="expression" dxfId="22" priority="77">
      <formula>$DD$20=$B$110</formula>
    </cfRule>
  </conditionalFormatting>
  <conditionalFormatting sqref="DG40:DS43">
    <cfRule type="expression" dxfId="21" priority="73">
      <formula>$DD$34=$B$110</formula>
    </cfRule>
  </conditionalFormatting>
  <conditionalFormatting sqref="DG54:DS57">
    <cfRule type="expression" dxfId="20" priority="69">
      <formula>$DD$48=$B$110</formula>
    </cfRule>
  </conditionalFormatting>
  <conditionalFormatting sqref="DH7:DS8 DH21:DS22 DH35:DS36 DH49:DS50">
    <cfRule type="containsBlanks" dxfId="19" priority="198">
      <formula>LEN(TRIM(DH7))=0</formula>
    </cfRule>
  </conditionalFormatting>
  <conditionalFormatting sqref="DH9:DS10">
    <cfRule type="containsBlanks" dxfId="18" priority="84">
      <formula>LEN(TRIM(DH9))=0</formula>
    </cfRule>
  </conditionalFormatting>
  <conditionalFormatting sqref="DH12:DS12">
    <cfRule type="containsBlanks" dxfId="17" priority="168">
      <formula>LEN(TRIM(DH12))=0</formula>
    </cfRule>
  </conditionalFormatting>
  <conditionalFormatting sqref="DH14:DS14">
    <cfRule type="containsBlanks" dxfId="15" priority="83">
      <formula>LEN(TRIM(DH14))=0</formula>
    </cfRule>
  </conditionalFormatting>
  <conditionalFormatting sqref="DH23:DS24">
    <cfRule type="containsBlanks" dxfId="14" priority="80">
      <formula>LEN(TRIM(DH23))=0</formula>
    </cfRule>
  </conditionalFormatting>
  <conditionalFormatting sqref="DH26:DS26">
    <cfRule type="containsBlanks" dxfId="13" priority="81">
      <formula>LEN(TRIM(DH26))=0</formula>
    </cfRule>
  </conditionalFormatting>
  <conditionalFormatting sqref="DH27:DS27 DH29:DS29 DH41:DS41 DH43:DS43 DH55:DS55 DH57:DS57 DH13:DS13 DH15:DS15 DH11:DS11 DH25:DS25 DH39:DS39 DH53:DS53">
    <cfRule type="containsBlanks" dxfId="11" priority="171">
      <formula>LEN(TRIM(DH11))=0</formula>
    </cfRule>
  </conditionalFormatting>
  <conditionalFormatting sqref="DH28:DS28">
    <cfRule type="containsBlanks" dxfId="10" priority="79">
      <formula>LEN(TRIM(DH28))=0</formula>
    </cfRule>
  </conditionalFormatting>
  <conditionalFormatting sqref="DH37:DS38">
    <cfRule type="containsBlanks" dxfId="9" priority="76">
      <formula>LEN(TRIM(DH37))=0</formula>
    </cfRule>
  </conditionalFormatting>
  <conditionalFormatting sqref="DH40:DS40">
    <cfRule type="containsBlanks" dxfId="8" priority="169">
      <formula>LEN(TRIM(DH40))=0</formula>
    </cfRule>
  </conditionalFormatting>
  <conditionalFormatting sqref="DH42:DS42">
    <cfRule type="containsBlanks" dxfId="6" priority="75">
      <formula>LEN(TRIM(DH42))=0</formula>
    </cfRule>
  </conditionalFormatting>
  <conditionalFormatting sqref="DH51:DS52">
    <cfRule type="containsBlanks" dxfId="5" priority="72">
      <formula>LEN(TRIM(DH51))=0</formula>
    </cfRule>
  </conditionalFormatting>
  <conditionalFormatting sqref="DH54:DS54">
    <cfRule type="containsBlanks" dxfId="4" priority="170">
      <formula>LEN(TRIM(DH54))=0</formula>
    </cfRule>
  </conditionalFormatting>
  <conditionalFormatting sqref="DH56:DS56">
    <cfRule type="containsBlanks" dxfId="2" priority="71">
      <formula>LEN(TRIM(DH56))=0</formula>
    </cfRule>
  </conditionalFormatting>
  <hyperlinks>
    <hyperlink ref="D10" location="'4. Demand Planning'!O5" display="Total budget required for period table" xr:uid="{5786D569-1358-EC44-9018-1FB4C2BB0991}"/>
    <hyperlink ref="D13" location="'5. Demand Planning'!AE5" display="Demand requirements tables" xr:uid="{1E4D4C70-0C69-594A-89E5-9F01AFA5872F}"/>
    <hyperlink ref="D16:L17" location="'4. Demand Planning'!P9" display="Go to Cell P9 and select your starting month for demand planning by using the drop-down list. This choice will impact the entire sheet, displaying the 11 months following the selected month in all relevant cells." xr:uid="{E3BA7C31-4C17-AF43-90F6-D284141B8EA5}"/>
    <hyperlink ref="D18:L19" location="'4. Demand Planning'!AE5" display="Go to Cell AE5 to begin filling in the first of the demand requirements table." xr:uid="{600A9B68-6869-2049-BBF4-11519643BA93}"/>
    <hyperlink ref="D20:L21" location="'4. Demand Planning'!AE9" display="Go to Cell AE9 and use the drop-down list to select the first role for which you will do demand planning." xr:uid="{1D10FEA4-3A8B-324E-9F0E-54474426EA0F}"/>
    <hyperlink ref="D22:L23" location="'4. Demand Planning'!AF7" display="Go to Cell AF7 and select the role type by using the drop-down list. The demand requirements criteria will autopopulate based on your selection, along with the relevant formulas. The criteria for project- and outcome-based roles are less extensive, so unn" xr:uid="{CDD8DD47-AE8D-A549-9A62-1905C686A08C}"/>
    <hyperlink ref="D24:L25" location="'4. Demand Planning'!AF9" display="Go to Cells AF9 and AG9 to enter the direct and indirect costs of a single employee for this role respectively. The total employee cost per full-time employee will be automatically calculated." xr:uid="{D420BBF4-07F4-7F45-AEA6-7F8264CF99BC}"/>
    <hyperlink ref="D26:L27" location="'4. Demand Planning'!AJ9" display="Go to Cell AJ9 to start filling in the yellow-highlighted cells with the required information for each item listed in the criteria column. The cells highlighted in red will autopopulate with the relevant information once you have entered the necessary dat" xr:uid="{A6850308-976B-4D41-8F8F-B0F202BA803C}"/>
    <hyperlink ref="D28:L29" location="'4. Demand Planning'!AV17" display="Go to Cell AV17 to review the total cost per period for your demand requirements for this role." xr:uid="{AF57FF6B-AF0D-914F-B210-43B784C043DD}"/>
    <hyperlink ref="D32:L33" location="'4. Demand Planning'!O5" display="Go to Cell O5 to view the total budget required for the period for each role for which you have completed the demand requirements table. Review the table to see a monthly cost breakdown for each role to meet internal talent demand during the evaluated tim" xr:uid="{FFD817DC-DC09-424C-8777-D7412D56918A}"/>
    <hyperlink ref="D34:L35" location="'4. Demand Planning'!O30" display="Go to Cell O30 to manually enter a breakdown of monthly budget information for any additional roles you wish to include in your total budget required for period calculations." xr:uid="{91978D21-2C5A-3B48-A5B1-DC2749FF90E3}"/>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63" id="{B793E418-BC60-0349-B346-6B9208E87663}">
            <xm:f>$AF$6='1. Customizable Structure'!$B$135</xm:f>
            <x14:dxf>
              <fill>
                <patternFill>
                  <bgColor theme="0"/>
                </patternFill>
              </fill>
            </x14:dxf>
          </x14:cfRule>
          <xm:sqref>AJ12:AU12</xm:sqref>
        </x14:conditionalFormatting>
        <x14:conditionalFormatting xmlns:xm="http://schemas.microsoft.com/office/excel/2006/main">
          <x14:cfRule type="expression" priority="59" id="{50FE8BB1-0966-DC4E-8DD1-0C5496984D29}">
            <xm:f>$AF$6='1. Customizable Structure'!$B$135</xm:f>
            <x14:dxf>
              <fill>
                <patternFill>
                  <bgColor theme="0"/>
                </patternFill>
              </fill>
            </x14:dxf>
          </x14:cfRule>
          <xm:sqref>AJ14:AU14</xm:sqref>
        </x14:conditionalFormatting>
        <x14:conditionalFormatting xmlns:xm="http://schemas.microsoft.com/office/excel/2006/main">
          <x14:cfRule type="expression" priority="57" id="{AABA1757-EEF6-5649-88F3-FC768C8C0F69}">
            <xm:f>$AF$20='1. Customizable Structure'!$B$135</xm:f>
            <x14:dxf>
              <fill>
                <patternFill>
                  <bgColor theme="0"/>
                </patternFill>
              </fill>
            </x14:dxf>
          </x14:cfRule>
          <xm:sqref>AJ26:AU26</xm:sqref>
        </x14:conditionalFormatting>
        <x14:conditionalFormatting xmlns:xm="http://schemas.microsoft.com/office/excel/2006/main">
          <x14:cfRule type="expression" priority="47" id="{2BC600FC-0834-3D4F-ACC4-727B852B7A27}">
            <xm:f>$AF$20='1. Customizable Structure'!$B$135</xm:f>
            <x14:dxf>
              <fill>
                <patternFill>
                  <bgColor theme="0"/>
                </patternFill>
              </fill>
            </x14:dxf>
          </x14:cfRule>
          <xm:sqref>AJ28:AU28</xm:sqref>
        </x14:conditionalFormatting>
        <x14:conditionalFormatting xmlns:xm="http://schemas.microsoft.com/office/excel/2006/main">
          <x14:cfRule type="expression" priority="53" id="{BECC84FF-1053-824D-A001-84DAAAE718BE}">
            <xm:f>$AF$34='1. Customizable Structure'!$B$135</xm:f>
            <x14:dxf>
              <fill>
                <patternFill>
                  <bgColor theme="0"/>
                </patternFill>
              </fill>
            </x14:dxf>
          </x14:cfRule>
          <xm:sqref>AJ40:AU40</xm:sqref>
        </x14:conditionalFormatting>
        <x14:conditionalFormatting xmlns:xm="http://schemas.microsoft.com/office/excel/2006/main">
          <x14:cfRule type="expression" priority="44" id="{A5D4BCD8-169D-EC46-B89D-F348F6CB8C51}">
            <xm:f>$AF$34='1. Customizable Structure'!$B$135</xm:f>
            <x14:dxf>
              <fill>
                <patternFill>
                  <bgColor theme="0"/>
                </patternFill>
              </fill>
            </x14:dxf>
          </x14:cfRule>
          <xm:sqref>AJ42:AU42</xm:sqref>
        </x14:conditionalFormatting>
        <x14:conditionalFormatting xmlns:xm="http://schemas.microsoft.com/office/excel/2006/main">
          <x14:cfRule type="expression" priority="50" id="{68ECFA48-25A6-A047-8533-DA72F56B0FC6}">
            <xm:f>$AF$48='1. Customizable Structure'!$B$135</xm:f>
            <x14:dxf>
              <fill>
                <patternFill>
                  <bgColor theme="0"/>
                </patternFill>
              </fill>
            </x14:dxf>
          </x14:cfRule>
          <xm:sqref>AJ54:AU54</xm:sqref>
        </x14:conditionalFormatting>
        <x14:conditionalFormatting xmlns:xm="http://schemas.microsoft.com/office/excel/2006/main">
          <x14:cfRule type="expression" priority="41" id="{5742EFDC-D51F-AB45-8B11-1E7FBBA3799A}">
            <xm:f>$AF$48='1. Customizable Structure'!$B$135</xm:f>
            <x14:dxf>
              <fill>
                <patternFill>
                  <bgColor theme="0"/>
                </patternFill>
              </fill>
            </x14:dxf>
          </x14:cfRule>
          <xm:sqref>AJ56:AU56</xm:sqref>
        </x14:conditionalFormatting>
        <x14:conditionalFormatting xmlns:xm="http://schemas.microsoft.com/office/excel/2006/main">
          <x14:cfRule type="expression" priority="133" id="{5BB12F41-0937-DE45-915B-37A77AA2A6D0}">
            <xm:f>$AY$6='1. Customizable Structure'!$B$135</xm:f>
            <x14:dxf>
              <fill>
                <patternFill>
                  <bgColor theme="0"/>
                </patternFill>
              </fill>
            </x14:dxf>
          </x14:cfRule>
          <xm:sqref>BC12:BN12</xm:sqref>
        </x14:conditionalFormatting>
        <x14:conditionalFormatting xmlns:xm="http://schemas.microsoft.com/office/excel/2006/main">
          <x14:cfRule type="expression" priority="132" id="{98D8DBD0-7BFD-A442-86D3-7E52144CC46B}">
            <xm:f>$AY$6='1. Customizable Structure'!$B$135</xm:f>
            <x14:dxf>
              <fill>
                <patternFill>
                  <bgColor theme="0"/>
                </patternFill>
              </fill>
            </x14:dxf>
          </x14:cfRule>
          <xm:sqref>BC14:BN14</xm:sqref>
        </x14:conditionalFormatting>
        <x14:conditionalFormatting xmlns:xm="http://schemas.microsoft.com/office/excel/2006/main">
          <x14:cfRule type="expression" priority="128" id="{B3AF8AD3-498A-B341-A9E7-455E481E6279}">
            <xm:f>$AY$20='1. Customizable Structure'!$B$135</xm:f>
            <x14:dxf>
              <fill>
                <patternFill>
                  <bgColor theme="0"/>
                </patternFill>
              </fill>
            </x14:dxf>
          </x14:cfRule>
          <xm:sqref>BC26:BN28</xm:sqref>
        </x14:conditionalFormatting>
        <x14:conditionalFormatting xmlns:xm="http://schemas.microsoft.com/office/excel/2006/main">
          <x14:cfRule type="expression" priority="124" id="{942E1542-0D1F-7248-A151-45D0FC4976C5}">
            <xm:f>$AY$34='1. Customizable Structure'!$B$135</xm:f>
            <x14:dxf>
              <fill>
                <patternFill>
                  <bgColor theme="0"/>
                </patternFill>
              </fill>
            </x14:dxf>
          </x14:cfRule>
          <xm:sqref>BC40:BN42</xm:sqref>
        </x14:conditionalFormatting>
        <x14:conditionalFormatting xmlns:xm="http://schemas.microsoft.com/office/excel/2006/main">
          <x14:cfRule type="expression" priority="120" id="{9A571C1F-57DE-D345-92F2-58E91C72032C}">
            <xm:f>$AY$48='1. Customizable Structure'!$B$135</xm:f>
            <x14:dxf>
              <fill>
                <patternFill>
                  <bgColor theme="0"/>
                </patternFill>
              </fill>
            </x14:dxf>
          </x14:cfRule>
          <xm:sqref>BC54:BN56</xm:sqref>
        </x14:conditionalFormatting>
        <x14:conditionalFormatting xmlns:xm="http://schemas.microsoft.com/office/excel/2006/main">
          <x14:cfRule type="expression" priority="7" id="{0A4BA40E-069B-C44D-8F19-42F6420CF2F7}">
            <xm:f>$BR$6='1. Customizable Structure'!$B$135</xm:f>
            <x14:dxf>
              <fill>
                <patternFill>
                  <bgColor theme="0"/>
                </patternFill>
              </fill>
            </x14:dxf>
          </x14:cfRule>
          <xm:sqref>BV12:CG14</xm:sqref>
        </x14:conditionalFormatting>
        <x14:conditionalFormatting xmlns:xm="http://schemas.microsoft.com/office/excel/2006/main">
          <x14:cfRule type="expression" priority="110" id="{7C5D9838-17FE-6448-B521-272C0B48A4C1}">
            <xm:f>$BR$20='1. Customizable Structure'!$B$135</xm:f>
            <x14:dxf>
              <fill>
                <patternFill>
                  <bgColor theme="0"/>
                </patternFill>
              </fill>
            </x14:dxf>
          </x14:cfRule>
          <xm:sqref>BV26:CG28</xm:sqref>
        </x14:conditionalFormatting>
        <x14:conditionalFormatting xmlns:xm="http://schemas.microsoft.com/office/excel/2006/main">
          <x14:cfRule type="expression" priority="106" id="{AF7E8CBD-D8C3-7045-A140-93BA457C823C}">
            <xm:f>$BR$34='1. Customizable Structure'!$B$135</xm:f>
            <x14:dxf>
              <fill>
                <patternFill>
                  <bgColor theme="0"/>
                </patternFill>
              </fill>
            </x14:dxf>
          </x14:cfRule>
          <xm:sqref>BV40:CG42</xm:sqref>
        </x14:conditionalFormatting>
        <x14:conditionalFormatting xmlns:xm="http://schemas.microsoft.com/office/excel/2006/main">
          <x14:cfRule type="expression" priority="101" id="{AA1A34E7-140A-C242-98E4-7F4AD6BAD348}">
            <xm:f>$BR$48='1. Customizable Structure'!$B$135</xm:f>
            <x14:dxf>
              <fill>
                <patternFill>
                  <bgColor theme="0"/>
                </patternFill>
              </fill>
            </x14:dxf>
          </x14:cfRule>
          <xm:sqref>BV54:CG56</xm:sqref>
        </x14:conditionalFormatting>
        <x14:conditionalFormatting xmlns:xm="http://schemas.microsoft.com/office/excel/2006/main">
          <x14:cfRule type="expression" priority="2" id="{77E4F5A0-F382-C54F-91C8-916BB4253034}">
            <xm:f>$CK$6='1. Customizable Structure'!$B$135</xm:f>
            <x14:dxf>
              <fill>
                <patternFill>
                  <bgColor theme="0"/>
                </patternFill>
              </fill>
            </x14:dxf>
          </x14:cfRule>
          <xm:sqref>CO12:CZ14</xm:sqref>
        </x14:conditionalFormatting>
        <x14:conditionalFormatting xmlns:xm="http://schemas.microsoft.com/office/excel/2006/main">
          <x14:cfRule type="expression" priority="93" id="{D545E2ED-6F9A-EB49-8F16-C7B79C548A17}">
            <xm:f>$CK$20='1. Customizable Structure'!$B$135</xm:f>
            <x14:dxf>
              <fill>
                <patternFill>
                  <bgColor theme="0"/>
                </patternFill>
              </fill>
            </x14:dxf>
          </x14:cfRule>
          <xm:sqref>CO26:CZ28</xm:sqref>
        </x14:conditionalFormatting>
        <x14:conditionalFormatting xmlns:xm="http://schemas.microsoft.com/office/excel/2006/main">
          <x14:cfRule type="expression" priority="89" id="{C38A58E3-0D55-5D45-8E83-3B3750A66E43}">
            <xm:f>$CK$34='1. Customizable Structure'!$B$135</xm:f>
            <x14:dxf>
              <fill>
                <patternFill>
                  <bgColor theme="0"/>
                </patternFill>
              </fill>
            </x14:dxf>
          </x14:cfRule>
          <xm:sqref>CO40:CZ42</xm:sqref>
        </x14:conditionalFormatting>
        <x14:conditionalFormatting xmlns:xm="http://schemas.microsoft.com/office/excel/2006/main">
          <x14:cfRule type="expression" priority="85" id="{E96D3E62-8996-F144-A1CC-5B1CC100ECDB}">
            <xm:f>$CK$48='1. Customizable Structure'!$B$135</xm:f>
            <x14:dxf>
              <fill>
                <patternFill>
                  <bgColor theme="0"/>
                </patternFill>
              </fill>
            </x14:dxf>
          </x14:cfRule>
          <xm:sqref>CO54:CZ56</xm:sqref>
        </x14:conditionalFormatting>
        <x14:conditionalFormatting xmlns:xm="http://schemas.microsoft.com/office/excel/2006/main">
          <x14:cfRule type="expression" priority="82" id="{861477A8-34DB-B745-B166-A13C8C304FC5}">
            <xm:f>$DD$6='1. Customizable Structure'!$B$135</xm:f>
            <x14:dxf>
              <fill>
                <patternFill>
                  <bgColor theme="0"/>
                </patternFill>
              </fill>
            </x14:dxf>
          </x14:cfRule>
          <xm:sqref>DH12:DS14</xm:sqref>
        </x14:conditionalFormatting>
        <x14:conditionalFormatting xmlns:xm="http://schemas.microsoft.com/office/excel/2006/main">
          <x14:cfRule type="expression" priority="78" id="{4FA54553-B18F-744C-8522-F6118B254A1E}">
            <xm:f>$DD$20='1. Customizable Structure'!$B$135</xm:f>
            <x14:dxf>
              <fill>
                <patternFill>
                  <bgColor theme="0"/>
                </patternFill>
              </fill>
            </x14:dxf>
          </x14:cfRule>
          <xm:sqref>DH26:DS28</xm:sqref>
        </x14:conditionalFormatting>
        <x14:conditionalFormatting xmlns:xm="http://schemas.microsoft.com/office/excel/2006/main">
          <x14:cfRule type="expression" priority="74" id="{1BB5701A-0B20-6D43-B8CF-53A9F38DDB4F}">
            <xm:f>$DD$34='1. Customizable Structure'!$B$135</xm:f>
            <x14:dxf>
              <fill>
                <patternFill>
                  <bgColor theme="0"/>
                </patternFill>
              </fill>
            </x14:dxf>
          </x14:cfRule>
          <xm:sqref>DH40:DS42</xm:sqref>
        </x14:conditionalFormatting>
        <x14:conditionalFormatting xmlns:xm="http://schemas.microsoft.com/office/excel/2006/main">
          <x14:cfRule type="expression" priority="70" id="{6FF7CCD2-4E90-E547-9AF6-3EE5A00F3C36}">
            <xm:f>$DD$48='1. Customizable Structure'!$B$135</xm:f>
            <x14:dxf>
              <fill>
                <patternFill>
                  <bgColor theme="0"/>
                </patternFill>
              </fill>
            </x14:dxf>
          </x14:cfRule>
          <xm:sqref>DH54:DS56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864BAB6F-B743-6C4B-A294-107B515939F9}">
          <x14:formula1>
            <xm:f>'1. Customizable Structure'!$B$134:$B$135</xm:f>
          </x14:formula1>
          <xm:sqref>AF6 AF20 AF34 AF48 AY20 AY48 AY34 AY6 BR20 BR48 BR34 BR6 CK20 CK48 CK34 CK6 DD20 DD48 DD34 DD6</xm:sqref>
        </x14:dataValidation>
        <x14:dataValidation type="list" allowBlank="1" showInputMessage="1" showErrorMessage="1" xr:uid="{0E875B21-1868-A741-87B0-26E10D2E2093}">
          <x14:formula1>
            <xm:f>'1. Customizable Structure'!$B$150:$B$161</xm:f>
          </x14:formula1>
          <xm:sqref>P9</xm:sqref>
        </x14:dataValidation>
        <x14:dataValidation type="list" allowBlank="1" showInputMessage="1" showErrorMessage="1" xr:uid="{64BF540D-E6AA-0947-BA87-11AE027EAC57}">
          <x14:formula1>
            <xm:f>'BACKEND - 1. Term Sheet'!$S$5:$S$54</xm:f>
          </x14:formula1>
          <xm:sqref>AE9:AE16 AE23:AE30 AE37:AE44 AE51:AE58 AX9:AX16 AX23:AX30 AX37:AX44 AX51:AX58 BQ9:BQ16 BQ23:BQ30 BQ37:BQ44 BQ51:BQ58 CJ9:CJ16 CJ23:CJ30 CJ37:CJ44 CJ51:CJ58 DC9:DC16 DC23:DC30 DC37:DC44 DC51:DC58 O30:O60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17A09-529A-2442-9FFC-0898D6A552EC}">
  <dimension ref="B4:AC67"/>
  <sheetViews>
    <sheetView showGridLines="0" zoomScale="93" zoomScaleNormal="93" workbookViewId="0">
      <selection activeCell="B7" sqref="B7"/>
    </sheetView>
  </sheetViews>
  <sheetFormatPr baseColWidth="10" defaultColWidth="11" defaultRowHeight="14"/>
  <cols>
    <col min="8" max="8" width="14.5" customWidth="1"/>
    <col min="11" max="11" width="1" customWidth="1"/>
    <col min="14" max="14" width="15.33203125" customWidth="1"/>
    <col min="17" max="17" width="13.5" customWidth="1"/>
    <col min="18" max="20" width="14.33203125" customWidth="1"/>
    <col min="21" max="21" width="13.6640625" customWidth="1"/>
    <col min="22" max="22" width="12.5" customWidth="1"/>
    <col min="23" max="23" width="31.83203125" customWidth="1"/>
    <col min="24" max="24" width="12.83203125" customWidth="1"/>
    <col min="25" max="25" width="5.83203125" customWidth="1"/>
    <col min="26" max="27" width="12.83203125" customWidth="1"/>
    <col min="28" max="28" width="5.83203125" customWidth="1"/>
    <col min="29" max="29" width="12.83203125" customWidth="1"/>
  </cols>
  <sheetData>
    <row r="4" spans="2:29">
      <c r="B4" s="568" t="s">
        <v>63</v>
      </c>
      <c r="C4" s="568"/>
      <c r="D4" s="568"/>
      <c r="E4" s="568"/>
      <c r="F4" s="568"/>
      <c r="G4" s="568"/>
      <c r="H4" s="568"/>
      <c r="I4" s="568"/>
      <c r="J4" s="568"/>
      <c r="K4" s="568"/>
      <c r="L4" s="568"/>
    </row>
    <row r="5" spans="2:29">
      <c r="B5" s="568"/>
      <c r="C5" s="568"/>
      <c r="D5" s="568"/>
      <c r="E5" s="568"/>
      <c r="F5" s="568"/>
      <c r="G5" s="568"/>
      <c r="H5" s="568"/>
      <c r="I5" s="568"/>
      <c r="J5" s="568"/>
      <c r="K5" s="568"/>
      <c r="L5" s="568"/>
    </row>
    <row r="6" spans="2:29">
      <c r="B6" s="568"/>
      <c r="C6" s="568"/>
      <c r="D6" s="568"/>
      <c r="E6" s="568"/>
      <c r="F6" s="568"/>
      <c r="G6" s="568"/>
      <c r="H6" s="568"/>
      <c r="I6" s="568"/>
      <c r="J6" s="568"/>
      <c r="K6" s="568"/>
      <c r="L6" s="568"/>
    </row>
    <row r="10" spans="2:29" ht="20">
      <c r="B10" s="257" t="s">
        <v>9</v>
      </c>
      <c r="C10" s="257"/>
      <c r="D10" s="257"/>
      <c r="E10" s="257"/>
      <c r="F10" s="257"/>
      <c r="G10" s="257"/>
      <c r="H10" s="257"/>
      <c r="I10" s="257"/>
      <c r="J10" s="257"/>
      <c r="K10" s="257"/>
      <c r="L10" s="257"/>
      <c r="M10" s="257"/>
      <c r="N10" s="257"/>
      <c r="O10" s="257"/>
      <c r="P10" s="257"/>
      <c r="Q10" s="257"/>
      <c r="R10" s="9"/>
      <c r="S10" s="9"/>
      <c r="T10" s="13"/>
      <c r="U10" s="13"/>
    </row>
    <row r="11" spans="2:29" ht="20">
      <c r="B11" s="572" t="s">
        <v>10</v>
      </c>
      <c r="C11" s="573"/>
      <c r="D11" s="572" t="s">
        <v>11</v>
      </c>
      <c r="E11" s="591"/>
      <c r="F11" s="591"/>
      <c r="G11" s="591"/>
      <c r="H11" s="573"/>
      <c r="I11" s="574" t="s">
        <v>12</v>
      </c>
      <c r="J11" s="575"/>
      <c r="K11" s="575"/>
      <c r="L11" s="575"/>
      <c r="M11" s="575"/>
      <c r="N11" s="8"/>
      <c r="O11" s="574" t="s">
        <v>13</v>
      </c>
      <c r="P11" s="576"/>
      <c r="Q11" s="9"/>
      <c r="R11" s="9"/>
      <c r="S11" s="9"/>
      <c r="T11" s="13"/>
      <c r="U11" s="13"/>
    </row>
    <row r="12" spans="2:29">
      <c r="B12" s="577" t="s">
        <v>34</v>
      </c>
      <c r="C12" s="577"/>
      <c r="D12" s="577" t="s">
        <v>35</v>
      </c>
      <c r="E12" s="577"/>
      <c r="F12" s="577" t="s">
        <v>36</v>
      </c>
      <c r="G12" s="577"/>
      <c r="H12" s="585" t="s">
        <v>37</v>
      </c>
      <c r="I12" s="579" t="s">
        <v>38</v>
      </c>
      <c r="J12" s="580"/>
      <c r="K12" s="583"/>
      <c r="L12" s="577" t="s">
        <v>39</v>
      </c>
      <c r="M12" s="577"/>
      <c r="N12" s="585" t="s">
        <v>40</v>
      </c>
      <c r="O12" s="577" t="s">
        <v>41</v>
      </c>
      <c r="P12" s="577"/>
      <c r="Q12" s="585" t="s">
        <v>42</v>
      </c>
      <c r="R12" s="585" t="s">
        <v>43</v>
      </c>
      <c r="S12" s="585" t="s">
        <v>55</v>
      </c>
      <c r="T12" s="13"/>
      <c r="U12" s="13"/>
    </row>
    <row r="13" spans="2:29">
      <c r="B13" s="577"/>
      <c r="C13" s="577"/>
      <c r="D13" s="577"/>
      <c r="E13" s="577"/>
      <c r="F13" s="577"/>
      <c r="G13" s="577"/>
      <c r="H13" s="585"/>
      <c r="I13" s="581"/>
      <c r="J13" s="582"/>
      <c r="K13" s="584"/>
      <c r="L13" s="577"/>
      <c r="M13" s="577"/>
      <c r="N13" s="585"/>
      <c r="O13" s="577"/>
      <c r="P13" s="577"/>
      <c r="Q13" s="585"/>
      <c r="R13" s="585"/>
      <c r="S13" s="585"/>
      <c r="T13" s="13"/>
      <c r="U13" s="13"/>
    </row>
    <row r="14" spans="2:29">
      <c r="B14" s="577"/>
      <c r="C14" s="577"/>
      <c r="D14" s="577"/>
      <c r="E14" s="577"/>
      <c r="F14" s="577"/>
      <c r="G14" s="577"/>
      <c r="H14" s="585"/>
      <c r="I14" s="581"/>
      <c r="J14" s="582"/>
      <c r="K14" s="584"/>
      <c r="L14" s="577"/>
      <c r="M14" s="577"/>
      <c r="N14" s="585"/>
      <c r="O14" s="577"/>
      <c r="P14" s="577"/>
      <c r="Q14" s="585"/>
      <c r="R14" s="585"/>
      <c r="S14" s="585"/>
      <c r="T14" s="13"/>
      <c r="U14" s="13"/>
    </row>
    <row r="15" spans="2:29">
      <c r="B15" s="577"/>
      <c r="C15" s="577"/>
      <c r="D15" s="577"/>
      <c r="E15" s="577"/>
      <c r="F15" s="577"/>
      <c r="G15" s="577"/>
      <c r="H15" s="585"/>
      <c r="I15" s="581"/>
      <c r="J15" s="582"/>
      <c r="K15" s="584"/>
      <c r="L15" s="577"/>
      <c r="M15" s="577"/>
      <c r="N15" s="585"/>
      <c r="O15" s="577"/>
      <c r="P15" s="577"/>
      <c r="Q15" s="585"/>
      <c r="R15" s="585"/>
      <c r="S15" s="585"/>
      <c r="T15" s="13"/>
      <c r="U15" s="13"/>
    </row>
    <row r="16" spans="2:29" ht="38" customHeight="1">
      <c r="B16" s="577"/>
      <c r="C16" s="577"/>
      <c r="D16" s="577"/>
      <c r="E16" s="577"/>
      <c r="F16" s="578"/>
      <c r="G16" s="578"/>
      <c r="H16" s="585"/>
      <c r="I16" s="581"/>
      <c r="J16" s="582"/>
      <c r="K16" s="584"/>
      <c r="L16" s="577"/>
      <c r="M16" s="577"/>
      <c r="N16" s="585"/>
      <c r="O16" s="577"/>
      <c r="P16" s="577"/>
      <c r="Q16" s="585"/>
      <c r="R16" s="585"/>
      <c r="S16" s="585"/>
      <c r="T16" s="13"/>
      <c r="U16" s="13"/>
      <c r="X16" s="569" t="s">
        <v>11</v>
      </c>
      <c r="Y16" s="570"/>
      <c r="Z16" s="571"/>
      <c r="AA16" s="569" t="s">
        <v>12</v>
      </c>
      <c r="AB16" s="570"/>
      <c r="AC16" s="571"/>
    </row>
    <row r="17" spans="2:29" s="10" customFormat="1" ht="30" customHeight="1">
      <c r="B17" s="586" t="e">
        <f>IF(#REF!="","",#REF!)</f>
        <v>#REF!</v>
      </c>
      <c r="C17" s="586"/>
      <c r="D17" s="587" t="e" cm="1">
        <f t="array" ref="D17">IF(#REF!="","",_xlfn.IFS(#REF!='1. Customizable Structure'!$B$126,1,#REF!='1. Customizable Structure'!$B$127,2,#REF!='1. Customizable Structure'!$B$128,3))</f>
        <v>#REF!</v>
      </c>
      <c r="E17" s="588"/>
      <c r="F17" s="589" t="e" cm="1">
        <f t="array" ref="F17">IF(#REF!="","",_xlfn.IFS(#REF!='1. Customizable Structure'!$D$126,1,#REF!='1. Customizable Structure'!$D$127,2,#REF!='1. Customizable Structure'!$D$128,3))</f>
        <v>#REF!</v>
      </c>
      <c r="G17" s="589"/>
      <c r="H17" s="11" t="e">
        <f>IF(D17="","",ROUNDUP(AVERAGE(D17:F17),0))</f>
        <v>#REF!</v>
      </c>
      <c r="I17" s="589" t="e" cm="1">
        <f t="array" ref="I17">IF(#REF!="","",_xlfn.IFS(#REF!='1. Customizable Structure'!$F$126,1,#REF!='1. Customizable Structure'!$F$127,2,#REF!='1. Customizable Structure'!$F$128,3))</f>
        <v>#REF!</v>
      </c>
      <c r="J17" s="589"/>
      <c r="K17" s="590"/>
      <c r="L17" s="589" t="e" cm="1">
        <f t="array" ref="L17">IF(#REF!="","",_xlfn.IFS(#REF!='1. Customizable Structure'!$H$126,1,#REF!='1. Customizable Structure'!$H$127,2,#REF!='1. Customizable Structure'!$H$128,3))</f>
        <v>#REF!</v>
      </c>
      <c r="M17" s="589"/>
      <c r="N17" s="11" t="e">
        <f>IF(I17="","",ROUNDUP(AVERAGE(I17:L17),0))</f>
        <v>#REF!</v>
      </c>
      <c r="O17" s="589" t="e" cm="1">
        <f t="array" ref="O17">IF(#REF!="","",_xlfn.IFS(#REF!='1. Customizable Structure'!$J$126,1,#REF!='1. Customizable Structure'!$J$127,2,#REF!='1. Customizable Structure'!$J$128,3))</f>
        <v>#REF!</v>
      </c>
      <c r="P17" s="589"/>
      <c r="Q17" s="12" t="str" cm="1">
        <f t="array" ref="Q17">IFERROR(_xlfn.IFS(AND(H17=3,N17=1),"C",AND(H17=3,N17=2),"C",AND(H17=2,N17=1),"C",AND(H17=2,N17=2),"C",AND(H17=3,N17=3),"A",AND(H17=1,N17=1),"D",AND(H17=1,N17=3),"B",AND(H17=1,N17=2),"B",AND(H17=2,N17=3),"B",AND(H17=2,N17=2),"B"),"")</f>
        <v/>
      </c>
      <c r="R17" s="12" t="str" cm="1">
        <f t="array" ref="R17">IF(Q17="","",_xlfn.IFS(Q17="C",1,Q17="A",2,Q17="D",3,Q17="B",4))</f>
        <v/>
      </c>
      <c r="S17" s="12" t="str" cm="1">
        <f t="array" ref="S17">IFERROR(_xlfn.IFS(AND(O17=1,Q17="C"),1,AND(O17=1,Q17="A"),2,AND(O17=1,Q17="D"),3,AND(O17=1,Q17="B"),4,AND(O17=2,Q17="C"),5,AND(O17=2,Q17="A"),6,AND(O17=2,Q17="D"),7,AND(O17=2,Q17="B"),8,AND(O17=3,Q17="C"),9,AND(O17=3,Q17="A"),10,AND(O17=3,Q17="D"),11,AND(O17=3,Q17="B"),12),"")</f>
        <v/>
      </c>
      <c r="T17" s="13"/>
      <c r="U17" s="21">
        <v>1</v>
      </c>
      <c r="V17" s="21" t="s">
        <v>44</v>
      </c>
      <c r="W17" s="18" t="s">
        <v>14</v>
      </c>
      <c r="X17" s="12">
        <v>3</v>
      </c>
      <c r="Y17" s="16" t="s">
        <v>45</v>
      </c>
      <c r="Z17" s="14">
        <v>2</v>
      </c>
      <c r="AA17" s="12">
        <v>1</v>
      </c>
      <c r="AB17" s="16" t="s">
        <v>45</v>
      </c>
      <c r="AC17" s="14">
        <v>2</v>
      </c>
    </row>
    <row r="18" spans="2:29" s="10" customFormat="1" ht="30" customHeight="1">
      <c r="B18" s="586" t="e">
        <f>IF(#REF!="","",#REF!)</f>
        <v>#REF!</v>
      </c>
      <c r="C18" s="586"/>
      <c r="D18" s="587" t="e" cm="1">
        <f t="array" ref="D18">IF(#REF!="","",_xlfn.IFS(#REF!='1. Customizable Structure'!$B$126,1,#REF!='1. Customizable Structure'!$B$127,2,#REF!='1. Customizable Structure'!$B$128,3))</f>
        <v>#REF!</v>
      </c>
      <c r="E18" s="588"/>
      <c r="F18" s="589" t="e" cm="1">
        <f t="array" ref="F18">IF(#REF!="","",_xlfn.IFS(#REF!='1. Customizable Structure'!$D$126,1,#REF!='1. Customizable Structure'!$D$127,2,#REF!='1. Customizable Structure'!$D$128,3))</f>
        <v>#REF!</v>
      </c>
      <c r="G18" s="589"/>
      <c r="H18" s="11" t="e">
        <f>IF(D18="","",ROUNDUP(AVERAGE(D18:F18),0))</f>
        <v>#REF!</v>
      </c>
      <c r="I18" s="589" t="e" cm="1">
        <f t="array" ref="I18">IF(#REF!="","",_xlfn.IFS(#REF!='1. Customizable Structure'!$F$126,1,#REF!='1. Customizable Structure'!$F$127,2,#REF!='1. Customizable Structure'!$F$128,3))</f>
        <v>#REF!</v>
      </c>
      <c r="J18" s="589"/>
      <c r="K18" s="590"/>
      <c r="L18" s="589" t="e" cm="1">
        <f t="array" ref="L18">IF(#REF!="","",_xlfn.IFS(#REF!='1. Customizable Structure'!$H$126,1,#REF!='1. Customizable Structure'!$H$127,2,#REF!='1. Customizable Structure'!$H$128,3))</f>
        <v>#REF!</v>
      </c>
      <c r="M18" s="589"/>
      <c r="N18" s="11" t="e">
        <f t="shared" ref="N18:N67" si="0">IF(I18="","",ROUNDUP(AVERAGE(I18:L18),0))</f>
        <v>#REF!</v>
      </c>
      <c r="O18" s="589" t="e" cm="1">
        <f t="array" ref="O18">IF(#REF!="","",_xlfn.IFS(#REF!='1. Customizable Structure'!$J$126,1,#REF!='1. Customizable Structure'!$J$127,2,#REF!='1. Customizable Structure'!$J$128,3))</f>
        <v>#REF!</v>
      </c>
      <c r="P18" s="589"/>
      <c r="Q18" s="12" t="str" cm="1">
        <f t="array" ref="Q18">IFERROR(_xlfn.IFS(AND(H18=3,N18=1),"C",AND(H18=3,N18=2),"C",AND(H18=2,N18=1),"C",AND(H18=2,N18=2),"C",AND(H18=3,N18=3),"A",AND(H18=1,N18=1),"D",AND(H18=1,N18=3),"B",AND(H18=1,N18=2),"B",AND(H18=2,N18=3),"B",AND(H18=2,N18=2),"B"),"")</f>
        <v/>
      </c>
      <c r="R18" s="12" t="str" cm="1">
        <f t="array" ref="R18">IF(Q18="","",_xlfn.IFS(Q18="C",1,Q18="A",2,Q18="D",3,Q18="B",4))</f>
        <v/>
      </c>
      <c r="S18" s="12" t="str" cm="1">
        <f t="array" ref="S18">IFERROR(_xlfn.IFS(AND(O18=1,Q18="C"),1,AND(O18=1,Q18="A"),2,AND(O18=1,Q18="D"),3,AND(O18=1,Q18="B"),4,AND(O18=2,Q18="C"),5,AND(O18=2,Q18="A"),6,AND(O18=2,Q18="D"),7,AND(O18=2,Q18="B"),8,AND(O18=3,Q18="C"),9,AND(O18=3,Q18="A"),10,AND(O18=3,Q18="D"),11,AND(O18=3,Q18="B"),12),"")</f>
        <v/>
      </c>
      <c r="T18" s="13"/>
      <c r="U18" s="22">
        <v>2</v>
      </c>
      <c r="V18" s="22" t="s">
        <v>46</v>
      </c>
      <c r="W18" s="20" t="s">
        <v>15</v>
      </c>
      <c r="X18" s="12">
        <v>3</v>
      </c>
      <c r="Y18" s="17"/>
      <c r="Z18" s="15"/>
      <c r="AA18" s="12">
        <v>3</v>
      </c>
      <c r="AB18" s="17"/>
      <c r="AC18" s="15"/>
    </row>
    <row r="19" spans="2:29" s="10" customFormat="1" ht="30" customHeight="1">
      <c r="B19" s="586" t="e">
        <f>IF(#REF!="","",#REF!)</f>
        <v>#REF!</v>
      </c>
      <c r="C19" s="586"/>
      <c r="D19" s="587" t="e" cm="1">
        <f t="array" ref="D19">IF(#REF!="","",_xlfn.IFS(#REF!='1. Customizable Structure'!$B$126,1,#REF!='1. Customizable Structure'!$B$127,2,#REF!='1. Customizable Structure'!$B$128,3))</f>
        <v>#REF!</v>
      </c>
      <c r="E19" s="588"/>
      <c r="F19" s="589" t="e" cm="1">
        <f t="array" ref="F19">IF(#REF!="","",_xlfn.IFS(#REF!='1. Customizable Structure'!$D$126,1,#REF!='1. Customizable Structure'!$D$127,2,#REF!='1. Customizable Structure'!$D$128,3))</f>
        <v>#REF!</v>
      </c>
      <c r="G19" s="589"/>
      <c r="H19" s="11" t="e">
        <f t="shared" ref="H19:H67" si="1">IF(D19="","",ROUNDUP(AVERAGE(D19:F19),0))</f>
        <v>#REF!</v>
      </c>
      <c r="I19" s="589" t="e" cm="1">
        <f t="array" ref="I19">IF(#REF!="","",_xlfn.IFS(#REF!='1. Customizable Structure'!$F$126,1,#REF!='1. Customizable Structure'!$F$127,2,#REF!='1. Customizable Structure'!$F$128,3))</f>
        <v>#REF!</v>
      </c>
      <c r="J19" s="589"/>
      <c r="K19" s="590"/>
      <c r="L19" s="589" t="e" cm="1">
        <f t="array" ref="L19">IF(#REF!="","",_xlfn.IFS(#REF!='1. Customizable Structure'!$H$126,1,#REF!='1. Customizable Structure'!$H$127,2,#REF!='1. Customizable Structure'!$H$128,3))</f>
        <v>#REF!</v>
      </c>
      <c r="M19" s="589"/>
      <c r="N19" s="11" t="e">
        <f t="shared" si="0"/>
        <v>#REF!</v>
      </c>
      <c r="O19" s="589" t="e" cm="1">
        <f t="array" ref="O19">IF(#REF!="","",_xlfn.IFS(#REF!='1. Customizable Structure'!$J$126,1,#REF!='1. Customizable Structure'!$J$127,2,#REF!='1. Customizable Structure'!$J$128,3))</f>
        <v>#REF!</v>
      </c>
      <c r="P19" s="589"/>
      <c r="Q19" s="12" t="str" cm="1">
        <f t="array" ref="Q19">IFERROR(_xlfn.IFS(AND(H19=3,N19=1),"C",AND(H19=3,N19=2),"C",AND(H19=2,N19=1),"C",AND(H19=2,N19=2),"C",AND(H19=3,N19=3),"A",AND(H19=1,N19=1),"D",AND(H19=1,N19=3),"B",AND(H19=1,N19=2),"B",AND(H19=2,N19=3),"B",AND(H19=2,N19=2),"B"),"")</f>
        <v/>
      </c>
      <c r="R19" s="12" t="str" cm="1">
        <f t="array" ref="R19">IF(Q19="","",_xlfn.IFS(Q19="C",1,Q19="A",2,Q19="D",3,Q19="B",4))</f>
        <v/>
      </c>
      <c r="S19" s="12" t="str" cm="1">
        <f t="array" ref="S19">IFERROR(_xlfn.IFS(AND(O19=1,Q19="C"),1,AND(O19=1,Q19="A"),2,AND(O19=1,Q19="D"),3,AND(O19=1,Q19="B"),4,AND(O19=2,Q19="C"),5,AND(O19=2,Q19="A"),6,AND(O19=2,Q19="D"),7,AND(O19=2,Q19="B"),8,AND(O19=3,Q19="C"),9,AND(O19=3,Q19="A"),10,AND(O19=3,Q19="D"),11,AND(O19=3,Q19="B"),12),"")</f>
        <v/>
      </c>
      <c r="T19" s="13"/>
      <c r="U19" s="23">
        <v>3</v>
      </c>
      <c r="V19" s="23" t="s">
        <v>47</v>
      </c>
      <c r="W19" s="19" t="s">
        <v>28</v>
      </c>
      <c r="X19" s="12">
        <v>1</v>
      </c>
      <c r="Y19" s="17"/>
      <c r="Z19" s="15"/>
      <c r="AA19" s="12">
        <v>1</v>
      </c>
      <c r="AB19" s="17"/>
      <c r="AC19" s="15"/>
    </row>
    <row r="20" spans="2:29" s="10" customFormat="1" ht="30" customHeight="1">
      <c r="B20" s="586" t="e">
        <f>IF(#REF!="","",#REF!)</f>
        <v>#REF!</v>
      </c>
      <c r="C20" s="586"/>
      <c r="D20" s="587" t="e" cm="1">
        <f t="array" ref="D20">IF(#REF!="","",_xlfn.IFS(#REF!='1. Customizable Structure'!$B$126,1,#REF!='1. Customizable Structure'!$B$127,2,#REF!='1. Customizable Structure'!$B$128,3))</f>
        <v>#REF!</v>
      </c>
      <c r="E20" s="588"/>
      <c r="F20" s="589" t="e" cm="1">
        <f t="array" ref="F20">IF(#REF!="","",_xlfn.IFS(#REF!='1. Customizable Structure'!$D$126,1,#REF!='1. Customizable Structure'!$D$127,2,#REF!='1. Customizable Structure'!$D$128,3))</f>
        <v>#REF!</v>
      </c>
      <c r="G20" s="589"/>
      <c r="H20" s="11" t="e">
        <f t="shared" si="1"/>
        <v>#REF!</v>
      </c>
      <c r="I20" s="589" t="e" cm="1">
        <f t="array" ref="I20">IF(#REF!="","",_xlfn.IFS(#REF!='1. Customizable Structure'!$F$126,1,#REF!='1. Customizable Structure'!$F$127,2,#REF!='1. Customizable Structure'!$F$128,3))</f>
        <v>#REF!</v>
      </c>
      <c r="J20" s="589"/>
      <c r="K20" s="590"/>
      <c r="L20" s="589" t="e" cm="1">
        <f t="array" ref="L20">IF(#REF!="","",_xlfn.IFS(#REF!='1. Customizable Structure'!$H$126,1,#REF!='1. Customizable Structure'!$H$127,2,#REF!='1. Customizable Structure'!$H$128,3))</f>
        <v>#REF!</v>
      </c>
      <c r="M20" s="589"/>
      <c r="N20" s="11" t="e">
        <f t="shared" si="0"/>
        <v>#REF!</v>
      </c>
      <c r="O20" s="589" t="e" cm="1">
        <f t="array" ref="O20">IF(#REF!="","",_xlfn.IFS(#REF!='1. Customizable Structure'!$J$126,1,#REF!='1. Customizable Structure'!$J$127,2,#REF!='1. Customizable Structure'!$J$128,3))</f>
        <v>#REF!</v>
      </c>
      <c r="P20" s="589"/>
      <c r="Q20" s="12" t="str" cm="1">
        <f t="array" ref="Q20">IFERROR(_xlfn.IFS(AND(H20=3,N20=1),"C",AND(H20=3,N20=2),"C",AND(H20=2,N20=1),"C",AND(H20=2,N20=2),"C",AND(H20=3,N20=3),"A",AND(H20=1,N20=1),"D",AND(H20=1,N20=3),"B",AND(H20=1,N20=2),"B",AND(H20=2,N20=3),"B",AND(H20=2,N20=2),"B"),"")</f>
        <v/>
      </c>
      <c r="R20" s="12" t="str" cm="1">
        <f t="array" ref="R20">IF(Q20="","",_xlfn.IFS(Q20="C",1,Q20="A",2,Q20="D",3,Q20="B",4))</f>
        <v/>
      </c>
      <c r="S20" s="12" t="str" cm="1">
        <f t="array" ref="S20">IFERROR(_xlfn.IFS(AND(O20=1,Q20="C"),1,AND(O20=1,Q20="A"),2,AND(O20=1,Q20="D"),3,AND(O20=1,Q20="B"),4,AND(O20=2,Q20="C"),5,AND(O20=2,Q20="A"),6,AND(O20=2,Q20="D"),7,AND(O20=2,Q20="B"),8,AND(O20=3,Q20="C"),9,AND(O20=3,Q20="A"),10,AND(O20=3,Q20="D"),11,AND(O20=3,Q20="B"),12),"")</f>
        <v/>
      </c>
      <c r="T20" s="13"/>
      <c r="U20" s="22">
        <v>4</v>
      </c>
      <c r="V20" s="22" t="s">
        <v>48</v>
      </c>
      <c r="W20" s="20" t="s">
        <v>29</v>
      </c>
      <c r="X20" s="12">
        <v>1</v>
      </c>
      <c r="Y20" s="16" t="s">
        <v>45</v>
      </c>
      <c r="Z20" s="14">
        <v>2</v>
      </c>
      <c r="AA20" s="12">
        <v>3</v>
      </c>
      <c r="AB20" s="16" t="s">
        <v>45</v>
      </c>
      <c r="AC20" s="14">
        <v>2</v>
      </c>
    </row>
    <row r="21" spans="2:29" s="10" customFormat="1" ht="30" customHeight="1">
      <c r="B21" s="586" t="e">
        <f>IF(#REF!="","",#REF!)</f>
        <v>#REF!</v>
      </c>
      <c r="C21" s="586"/>
      <c r="D21" s="587" t="e" cm="1">
        <f t="array" ref="D21">IF(#REF!="","",_xlfn.IFS(#REF!='1. Customizable Structure'!$B$126,1,#REF!='1. Customizable Structure'!$B$127,2,#REF!='1. Customizable Structure'!$B$128,3))</f>
        <v>#REF!</v>
      </c>
      <c r="E21" s="588"/>
      <c r="F21" s="589" t="e" cm="1">
        <f t="array" ref="F21">IF(#REF!="","",_xlfn.IFS(#REF!='1. Customizable Structure'!$D$126,1,#REF!='1. Customizable Structure'!$D$127,2,#REF!='1. Customizable Structure'!$D$128,3))</f>
        <v>#REF!</v>
      </c>
      <c r="G21" s="589"/>
      <c r="H21" s="11" t="e">
        <f t="shared" si="1"/>
        <v>#REF!</v>
      </c>
      <c r="I21" s="589" t="e" cm="1">
        <f t="array" ref="I21">IF(#REF!="","",_xlfn.IFS(#REF!='1. Customizable Structure'!$F$126,1,#REF!='1. Customizable Structure'!$F$127,2,#REF!='1. Customizable Structure'!$F$128,3))</f>
        <v>#REF!</v>
      </c>
      <c r="J21" s="589"/>
      <c r="K21" s="590"/>
      <c r="L21" s="589" t="e" cm="1">
        <f t="array" ref="L21">IF(#REF!="","",_xlfn.IFS(#REF!='1. Customizable Structure'!$H$126,1,#REF!='1. Customizable Structure'!$H$127,2,#REF!='1. Customizable Structure'!$H$128,3))</f>
        <v>#REF!</v>
      </c>
      <c r="M21" s="589"/>
      <c r="N21" s="11" t="e">
        <f t="shared" si="0"/>
        <v>#REF!</v>
      </c>
      <c r="O21" s="589" t="e" cm="1">
        <f t="array" ref="O21">IF(#REF!="","",_xlfn.IFS(#REF!='1. Customizable Structure'!$J$126,1,#REF!='1. Customizable Structure'!$J$127,2,#REF!='1. Customizable Structure'!$J$128,3))</f>
        <v>#REF!</v>
      </c>
      <c r="P21" s="589"/>
      <c r="Q21" s="12" t="str" cm="1">
        <f t="array" ref="Q21">IFERROR(_xlfn.IFS(AND(H21=3,N21=1),"C",AND(H21=3,N21=2),"C",AND(H21=2,N21=1),"C",AND(H21=2,N21=2),"C",AND(H21=3,N21=3),"A",AND(H21=1,N21=1),"D",AND(H21=1,N21=3),"B",AND(H21=1,N21=2),"B",AND(H21=2,N21=3),"B",AND(H21=2,N21=2),"B"),"")</f>
        <v/>
      </c>
      <c r="R21" s="12" t="str" cm="1">
        <f t="array" ref="R21">IF(Q21="","",_xlfn.IFS(Q21="C",1,Q21="A",2,Q21="D",3,Q21="B",4))</f>
        <v/>
      </c>
      <c r="S21" s="12" t="str" cm="1">
        <f t="array" ref="S21">IFERROR(_xlfn.IFS(AND(O21=1,Q21="C"),1,AND(O21=1,Q21="A"),2,AND(O21=1,Q21="D"),3,AND(O21=1,Q21="B"),4,AND(O21=2,Q21="C"),5,AND(O21=2,Q21="A"),6,AND(O21=2,Q21="D"),7,AND(O21=2,Q21="B"),8,AND(O21=3,Q21="C"),9,AND(O21=3,Q21="A"),10,AND(O21=3,Q21="D"),11,AND(O21=3,Q21="B"),12),"")</f>
        <v/>
      </c>
      <c r="T21" s="13"/>
      <c r="U21" s="13"/>
    </row>
    <row r="22" spans="2:29" s="10" customFormat="1" ht="30" customHeight="1">
      <c r="B22" s="586" t="e">
        <f>IF(#REF!="","",#REF!)</f>
        <v>#REF!</v>
      </c>
      <c r="C22" s="586"/>
      <c r="D22" s="587" t="e" cm="1">
        <f t="array" ref="D22">IF(#REF!="","",_xlfn.IFS(#REF!='1. Customizable Structure'!$B$126,1,#REF!='1. Customizable Structure'!$B$127,2,#REF!='1. Customizable Structure'!$B$128,3))</f>
        <v>#REF!</v>
      </c>
      <c r="E22" s="588"/>
      <c r="F22" s="589" t="e" cm="1">
        <f t="array" ref="F22">IF(#REF!="","",_xlfn.IFS(#REF!='1. Customizable Structure'!$D$126,1,#REF!='1. Customizable Structure'!$D$127,2,#REF!='1. Customizable Structure'!$D$128,3))</f>
        <v>#REF!</v>
      </c>
      <c r="G22" s="589"/>
      <c r="H22" s="11" t="e">
        <f t="shared" si="1"/>
        <v>#REF!</v>
      </c>
      <c r="I22" s="589" t="e" cm="1">
        <f t="array" ref="I22">IF(#REF!="","",_xlfn.IFS(#REF!='1. Customizable Structure'!$F$126,1,#REF!='1. Customizable Structure'!$F$127,2,#REF!='1. Customizable Structure'!$F$128,3))</f>
        <v>#REF!</v>
      </c>
      <c r="J22" s="589"/>
      <c r="K22" s="590"/>
      <c r="L22" s="589" t="e" cm="1">
        <f t="array" ref="L22">IF(#REF!="","",_xlfn.IFS(#REF!='1. Customizable Structure'!$H$126,1,#REF!='1. Customizable Structure'!$H$127,2,#REF!='1. Customizable Structure'!$H$128,3))</f>
        <v>#REF!</v>
      </c>
      <c r="M22" s="589"/>
      <c r="N22" s="11" t="e">
        <f t="shared" si="0"/>
        <v>#REF!</v>
      </c>
      <c r="O22" s="589" t="e" cm="1">
        <f t="array" ref="O22">IF(#REF!="","",_xlfn.IFS(#REF!='1. Customizable Structure'!$J$126,1,#REF!='1. Customizable Structure'!$J$127,2,#REF!='1. Customizable Structure'!$J$128,3))</f>
        <v>#REF!</v>
      </c>
      <c r="P22" s="589"/>
      <c r="Q22" s="12" t="str" cm="1">
        <f t="array" ref="Q22">IFERROR(_xlfn.IFS(AND(H22=3,N22=1),"C",AND(H22=3,N22=2),"C",AND(H22=2,N22=1),"C",AND(H22=2,N22=2),"C",AND(H22=3,N22=3),"A",AND(H22=1,N22=1),"D",AND(H22=1,N22=3),"B",AND(H22=1,N22=2),"B",AND(H22=2,N22=3),"B",AND(H22=2,N22=2),"B"),"")</f>
        <v/>
      </c>
      <c r="R22" s="12" t="str" cm="1">
        <f t="array" ref="R22">IF(Q22="","",_xlfn.IFS(Q22="C",1,Q22="A",2,Q22="D",3,Q22="B",4))</f>
        <v/>
      </c>
      <c r="S22" s="12" t="str" cm="1">
        <f t="array" ref="S22">IFERROR(_xlfn.IFS(AND(O22=1,Q22="C"),1,AND(O22=1,Q22="A"),2,AND(O22=1,Q22="D"),3,AND(O22=1,Q22="B"),4,AND(O22=2,Q22="C"),5,AND(O22=2,Q22="A"),6,AND(O22=2,Q22="D"),7,AND(O22=2,Q22="B"),8,AND(O22=3,Q22="C"),9,AND(O22=3,Q22="A"),10,AND(O22=3,Q22="D"),11,AND(O22=3,Q22="B"),12),"")</f>
        <v/>
      </c>
      <c r="T22" s="13"/>
      <c r="U22" s="22" t="s">
        <v>13</v>
      </c>
      <c r="V22" s="22" t="s">
        <v>56</v>
      </c>
      <c r="W22" s="22" t="s">
        <v>55</v>
      </c>
    </row>
    <row r="23" spans="2:29" s="10" customFormat="1" ht="30" customHeight="1">
      <c r="B23" s="586" t="e">
        <f>IF(#REF!="","",#REF!)</f>
        <v>#REF!</v>
      </c>
      <c r="C23" s="586"/>
      <c r="D23" s="587" t="e" cm="1">
        <f t="array" ref="D23">IF(#REF!="","",_xlfn.IFS(#REF!='1. Customizable Structure'!$B$126,1,#REF!='1. Customizable Structure'!$B$127,2,#REF!='1. Customizable Structure'!$B$128,3))</f>
        <v>#REF!</v>
      </c>
      <c r="E23" s="588"/>
      <c r="F23" s="589" t="e" cm="1">
        <f t="array" ref="F23">IF(#REF!="","",_xlfn.IFS(#REF!='1. Customizable Structure'!$D$126,1,#REF!='1. Customizable Structure'!$D$127,2,#REF!='1. Customizable Structure'!$D$128,3))</f>
        <v>#REF!</v>
      </c>
      <c r="G23" s="589"/>
      <c r="H23" s="11" t="e">
        <f t="shared" si="1"/>
        <v>#REF!</v>
      </c>
      <c r="I23" s="589" t="e" cm="1">
        <f t="array" ref="I23">IF(#REF!="","",_xlfn.IFS(#REF!='1. Customizable Structure'!$F$126,1,#REF!='1. Customizable Structure'!$F$127,2,#REF!='1. Customizable Structure'!$F$128,3))</f>
        <v>#REF!</v>
      </c>
      <c r="J23" s="589"/>
      <c r="K23" s="590"/>
      <c r="L23" s="589" t="e" cm="1">
        <f t="array" ref="L23">IF(#REF!="","",_xlfn.IFS(#REF!='1. Customizable Structure'!$H$126,1,#REF!='1. Customizable Structure'!$H$127,2,#REF!='1. Customizable Structure'!$H$128,3))</f>
        <v>#REF!</v>
      </c>
      <c r="M23" s="589"/>
      <c r="N23" s="11" t="e">
        <f t="shared" si="0"/>
        <v>#REF!</v>
      </c>
      <c r="O23" s="589" t="e" cm="1">
        <f t="array" ref="O23">IF(#REF!="","",_xlfn.IFS(#REF!='1. Customizable Structure'!$J$126,1,#REF!='1. Customizable Structure'!$J$127,2,#REF!='1. Customizable Structure'!$J$128,3))</f>
        <v>#REF!</v>
      </c>
      <c r="P23" s="589"/>
      <c r="Q23" s="12" t="str" cm="1">
        <f t="array" ref="Q23">IFERROR(_xlfn.IFS(AND(H23=3,N23=1),"C",AND(H23=3,N23=2),"C",AND(H23=2,N23=1),"C",AND(H23=2,N23=2),"C",AND(H23=3,N23=3),"A",AND(H23=1,N23=1),"D",AND(H23=1,N23=3),"B",AND(H23=1,N23=2),"B",AND(H23=2,N23=3),"B",AND(H23=2,N23=2),"B"),"")</f>
        <v/>
      </c>
      <c r="R23" s="12" t="str" cm="1">
        <f t="array" ref="R23">IF(Q23="","",_xlfn.IFS(Q23="C",1,Q23="A",2,Q23="D",3,Q23="B",4))</f>
        <v/>
      </c>
      <c r="S23" s="12" t="str" cm="1">
        <f t="array" ref="S23">IFERROR(_xlfn.IFS(AND(O23=1,Q23="C"),1,AND(O23=1,Q23="A"),2,AND(O23=1,Q23="D"),3,AND(O23=1,Q23="B"),4,AND(O23=2,Q23="C"),5,AND(O23=2,Q23="A"),6,AND(O23=2,Q23="D"),7,AND(O23=2,Q23="B"),8,AND(O23=3,Q23="C"),9,AND(O23=3,Q23="A"),10,AND(O23=3,Q23="D"),11,AND(O23=3,Q23="B"),12),"")</f>
        <v/>
      </c>
      <c r="T23" s="13"/>
      <c r="U23" s="21">
        <v>1</v>
      </c>
      <c r="V23" s="21" t="s">
        <v>44</v>
      </c>
      <c r="W23" s="21">
        <v>1</v>
      </c>
      <c r="X23" s="27"/>
    </row>
    <row r="24" spans="2:29" s="10" customFormat="1" ht="30" customHeight="1">
      <c r="B24" s="586" t="e">
        <f>IF(#REF!="","",#REF!)</f>
        <v>#REF!</v>
      </c>
      <c r="C24" s="586"/>
      <c r="D24" s="587" t="e" cm="1">
        <f t="array" ref="D24">IF(#REF!="","",_xlfn.IFS(#REF!='1. Customizable Structure'!$B$126,1,#REF!='1. Customizable Structure'!$B$127,2,#REF!='1. Customizable Structure'!$B$128,3))</f>
        <v>#REF!</v>
      </c>
      <c r="E24" s="588"/>
      <c r="F24" s="589" t="e" cm="1">
        <f t="array" ref="F24">IF(#REF!="","",_xlfn.IFS(#REF!='1. Customizable Structure'!$D$126,1,#REF!='1. Customizable Structure'!$D$127,2,#REF!='1. Customizable Structure'!$D$128,3))</f>
        <v>#REF!</v>
      </c>
      <c r="G24" s="589"/>
      <c r="H24" s="11" t="e">
        <f t="shared" si="1"/>
        <v>#REF!</v>
      </c>
      <c r="I24" s="589" t="e" cm="1">
        <f t="array" ref="I24">IF(#REF!="","",_xlfn.IFS(#REF!='1. Customizable Structure'!$F$126,1,#REF!='1. Customizable Structure'!$F$127,2,#REF!='1. Customizable Structure'!$F$128,3))</f>
        <v>#REF!</v>
      </c>
      <c r="J24" s="589"/>
      <c r="K24" s="590"/>
      <c r="L24" s="589" t="e" cm="1">
        <f t="array" ref="L24">IF(#REF!="","",_xlfn.IFS(#REF!='1. Customizable Structure'!$H$126,1,#REF!='1. Customizable Structure'!$H$127,2,#REF!='1. Customizable Structure'!$H$128,3))</f>
        <v>#REF!</v>
      </c>
      <c r="M24" s="589"/>
      <c r="N24" s="11" t="e">
        <f t="shared" si="0"/>
        <v>#REF!</v>
      </c>
      <c r="O24" s="589" t="e" cm="1">
        <f t="array" ref="O24">IF(#REF!="","",_xlfn.IFS(#REF!='1. Customizable Structure'!$J$126,1,#REF!='1. Customizable Structure'!$J$127,2,#REF!='1. Customizable Structure'!$J$128,3))</f>
        <v>#REF!</v>
      </c>
      <c r="P24" s="589"/>
      <c r="Q24" s="12" t="str" cm="1">
        <f t="array" ref="Q24">IFERROR(_xlfn.IFS(AND(H24=3,N24=1),"C",AND(H24=3,N24=2),"C",AND(H24=2,N24=1),"C",AND(H24=2,N24=2),"C",AND(H24=3,N24=3),"A",AND(H24=1,N24=1),"D",AND(H24=1,N24=3),"B",AND(H24=1,N24=2),"B",AND(H24=2,N24=3),"B",AND(H24=2,N24=2),"B"),"")</f>
        <v/>
      </c>
      <c r="R24" s="12" t="str" cm="1">
        <f t="array" ref="R24">IF(Q24="","",_xlfn.IFS(Q24="C",1,Q24="A",2,Q24="D",3,Q24="B",4))</f>
        <v/>
      </c>
      <c r="S24" s="12" t="str" cm="1">
        <f t="array" ref="S24">IFERROR(_xlfn.IFS(AND(O24=1,Q24="C"),1,AND(O24=1,Q24="A"),2,AND(O24=1,Q24="D"),3,AND(O24=1,Q24="B"),4,AND(O24=2,Q24="C"),5,AND(O24=2,Q24="A"),6,AND(O24=2,Q24="D"),7,AND(O24=2,Q24="B"),8,AND(O24=3,Q24="C"),9,AND(O24=3,Q24="A"),10,AND(O24=3,Q24="D"),11,AND(O24=3,Q24="B"),12),"")</f>
        <v/>
      </c>
      <c r="T24" s="13"/>
      <c r="U24" s="21">
        <v>1</v>
      </c>
      <c r="V24" s="22" t="s">
        <v>46</v>
      </c>
      <c r="W24" s="21">
        <v>2</v>
      </c>
    </row>
    <row r="25" spans="2:29" s="10" customFormat="1" ht="30" customHeight="1">
      <c r="B25" s="586" t="e">
        <f>IF(#REF!="","",#REF!)</f>
        <v>#REF!</v>
      </c>
      <c r="C25" s="586"/>
      <c r="D25" s="587" t="e" cm="1">
        <f t="array" ref="D25">IF(#REF!="","",_xlfn.IFS(#REF!='1. Customizable Structure'!$B$126,1,#REF!='1. Customizable Structure'!$B$127,2,#REF!='1. Customizable Structure'!$B$128,3))</f>
        <v>#REF!</v>
      </c>
      <c r="E25" s="588"/>
      <c r="F25" s="589" t="e" cm="1">
        <f t="array" ref="F25">IF(#REF!="","",_xlfn.IFS(#REF!='1. Customizable Structure'!$D$126,1,#REF!='1. Customizable Structure'!$D$127,2,#REF!='1. Customizable Structure'!$D$128,3))</f>
        <v>#REF!</v>
      </c>
      <c r="G25" s="589"/>
      <c r="H25" s="11" t="e">
        <f t="shared" si="1"/>
        <v>#REF!</v>
      </c>
      <c r="I25" s="589" t="e" cm="1">
        <f t="array" ref="I25">IF(#REF!="","",_xlfn.IFS(#REF!='1. Customizable Structure'!$F$126,1,#REF!='1. Customizable Structure'!$F$127,2,#REF!='1. Customizable Structure'!$F$128,3))</f>
        <v>#REF!</v>
      </c>
      <c r="J25" s="589"/>
      <c r="K25" s="590"/>
      <c r="L25" s="589" t="e" cm="1">
        <f t="array" ref="L25">IF(#REF!="","",_xlfn.IFS(#REF!='1. Customizable Structure'!$H$126,1,#REF!='1. Customizable Structure'!$H$127,2,#REF!='1. Customizable Structure'!$H$128,3))</f>
        <v>#REF!</v>
      </c>
      <c r="M25" s="589"/>
      <c r="N25" s="11" t="e">
        <f t="shared" si="0"/>
        <v>#REF!</v>
      </c>
      <c r="O25" s="589" t="e" cm="1">
        <f t="array" ref="O25">IF(#REF!="","",_xlfn.IFS(#REF!='1. Customizable Structure'!$J$126,1,#REF!='1. Customizable Structure'!$J$127,2,#REF!='1. Customizable Structure'!$J$128,3))</f>
        <v>#REF!</v>
      </c>
      <c r="P25" s="589"/>
      <c r="Q25" s="12" t="str" cm="1">
        <f t="array" ref="Q25">IFERROR(_xlfn.IFS(AND(H25=3,N25=1),"C",AND(H25=3,N25=2),"C",AND(H25=2,N25=1),"C",AND(H25=2,N25=2),"C",AND(H25=3,N25=3),"A",AND(H25=1,N25=1),"D",AND(H25=1,N25=3),"B",AND(H25=1,N25=2),"B",AND(H25=2,N25=3),"B",AND(H25=2,N25=2),"B"),"")</f>
        <v/>
      </c>
      <c r="R25" s="12" t="str" cm="1">
        <f t="array" ref="R25">IF(Q25="","",_xlfn.IFS(Q25="C",1,Q25="A",2,Q25="D",3,Q25="B",4))</f>
        <v/>
      </c>
      <c r="S25" s="12" t="str" cm="1">
        <f t="array" ref="S25">IFERROR(_xlfn.IFS(AND(O25=1,Q25="C"),1,AND(O25=1,Q25="A"),2,AND(O25=1,Q25="D"),3,AND(O25=1,Q25="B"),4,AND(O25=2,Q25="C"),5,AND(O25=2,Q25="A"),6,AND(O25=2,Q25="D"),7,AND(O25=2,Q25="B"),8,AND(O25=3,Q25="C"),9,AND(O25=3,Q25="A"),10,AND(O25=3,Q25="D"),11,AND(O25=3,Q25="B"),12),"")</f>
        <v/>
      </c>
      <c r="T25" s="13"/>
      <c r="U25" s="21">
        <v>1</v>
      </c>
      <c r="V25" s="23" t="s">
        <v>47</v>
      </c>
      <c r="W25" s="21">
        <v>3</v>
      </c>
    </row>
    <row r="26" spans="2:29" s="10" customFormat="1" ht="30" customHeight="1">
      <c r="B26" s="586" t="e">
        <f>IF(#REF!="","",#REF!)</f>
        <v>#REF!</v>
      </c>
      <c r="C26" s="586"/>
      <c r="D26" s="587" t="e" cm="1">
        <f t="array" ref="D26">IF(#REF!="","",_xlfn.IFS(#REF!='1. Customizable Structure'!$B$126,1,#REF!='1. Customizable Structure'!$B$127,2,#REF!='1. Customizable Structure'!$B$128,3))</f>
        <v>#REF!</v>
      </c>
      <c r="E26" s="588"/>
      <c r="F26" s="589" t="e" cm="1">
        <f t="array" ref="F26">IF(#REF!="","",_xlfn.IFS(#REF!='1. Customizable Structure'!$D$126,1,#REF!='1. Customizable Structure'!$D$127,2,#REF!='1. Customizable Structure'!$D$128,3))</f>
        <v>#REF!</v>
      </c>
      <c r="G26" s="589"/>
      <c r="H26" s="11" t="e">
        <f t="shared" si="1"/>
        <v>#REF!</v>
      </c>
      <c r="I26" s="589" t="e" cm="1">
        <f t="array" ref="I26">IF(#REF!="","",_xlfn.IFS(#REF!='1. Customizable Structure'!$F$126,1,#REF!='1. Customizable Structure'!$F$127,2,#REF!='1. Customizable Structure'!$F$128,3))</f>
        <v>#REF!</v>
      </c>
      <c r="J26" s="589"/>
      <c r="K26" s="590"/>
      <c r="L26" s="589" t="e" cm="1">
        <f t="array" ref="L26">IF(#REF!="","",_xlfn.IFS(#REF!='1. Customizable Structure'!$H$126,1,#REF!='1. Customizable Structure'!$H$127,2,#REF!='1. Customizable Structure'!$H$128,3))</f>
        <v>#REF!</v>
      </c>
      <c r="M26" s="589"/>
      <c r="N26" s="11" t="e">
        <f t="shared" si="0"/>
        <v>#REF!</v>
      </c>
      <c r="O26" s="589" t="e" cm="1">
        <f t="array" ref="O26">IF(#REF!="","",_xlfn.IFS(#REF!='1. Customizable Structure'!$J$126,1,#REF!='1. Customizable Structure'!$J$127,2,#REF!='1. Customizable Structure'!$J$128,3))</f>
        <v>#REF!</v>
      </c>
      <c r="P26" s="589"/>
      <c r="Q26" s="12" t="str" cm="1">
        <f t="array" ref="Q26">IFERROR(_xlfn.IFS(AND(H26=3,N26=1),"C",AND(H26=3,N26=2),"C",AND(H26=2,N26=1),"C",AND(H26=2,N26=2),"C",AND(H26=3,N26=3),"A",AND(H26=1,N26=1),"D",AND(H26=1,N26=3),"B",AND(H26=1,N26=2),"B",AND(H26=2,N26=3),"B",AND(H26=2,N26=2),"B"),"")</f>
        <v/>
      </c>
      <c r="R26" s="12" t="str" cm="1">
        <f t="array" ref="R26">IF(Q26="","",_xlfn.IFS(Q26="C",1,Q26="A",2,Q26="D",3,Q26="B",4))</f>
        <v/>
      </c>
      <c r="S26" s="12" t="str" cm="1">
        <f t="array" ref="S26">IFERROR(_xlfn.IFS(AND(O26=1,Q26="C"),1,AND(O26=1,Q26="A"),2,AND(O26=1,Q26="D"),3,AND(O26=1,Q26="B"),4,AND(O26=2,Q26="C"),5,AND(O26=2,Q26="A"),6,AND(O26=2,Q26="D"),7,AND(O26=2,Q26="B"),8,AND(O26=3,Q26="C"),9,AND(O26=3,Q26="A"),10,AND(O26=3,Q26="D"),11,AND(O26=3,Q26="B"),12),"")</f>
        <v/>
      </c>
      <c r="T26" s="13"/>
      <c r="U26" s="21">
        <v>1</v>
      </c>
      <c r="V26" s="22" t="s">
        <v>48</v>
      </c>
      <c r="W26" s="21">
        <v>4</v>
      </c>
    </row>
    <row r="27" spans="2:29" s="10" customFormat="1" ht="30" customHeight="1">
      <c r="B27" s="586" t="e">
        <f>IF(#REF!="","",#REF!)</f>
        <v>#REF!</v>
      </c>
      <c r="C27" s="586"/>
      <c r="D27" s="587" t="e" cm="1">
        <f t="array" ref="D27">IF(#REF!="","",_xlfn.IFS(#REF!='1. Customizable Structure'!$B$126,1,#REF!='1. Customizable Structure'!$B$127,2,#REF!='1. Customizable Structure'!$B$128,3))</f>
        <v>#REF!</v>
      </c>
      <c r="E27" s="588"/>
      <c r="F27" s="589" t="e" cm="1">
        <f t="array" ref="F27">IF(#REF!="","",_xlfn.IFS(#REF!='1. Customizable Structure'!$D$126,1,#REF!='1. Customizable Structure'!$D$127,2,#REF!='1. Customizable Structure'!$D$128,3))</f>
        <v>#REF!</v>
      </c>
      <c r="G27" s="589"/>
      <c r="H27" s="11" t="e">
        <f t="shared" si="1"/>
        <v>#REF!</v>
      </c>
      <c r="I27" s="589" t="e" cm="1">
        <f t="array" ref="I27">IF(#REF!="","",_xlfn.IFS(#REF!='1. Customizable Structure'!$F$126,1,#REF!='1. Customizable Structure'!$F$127,2,#REF!='1. Customizable Structure'!$F$128,3))</f>
        <v>#REF!</v>
      </c>
      <c r="J27" s="589"/>
      <c r="K27" s="590"/>
      <c r="L27" s="589" t="e" cm="1">
        <f t="array" ref="L27">IF(#REF!="","",_xlfn.IFS(#REF!='1. Customizable Structure'!$H$126,1,#REF!='1. Customizable Structure'!$H$127,2,#REF!='1. Customizable Structure'!$H$128,3))</f>
        <v>#REF!</v>
      </c>
      <c r="M27" s="589"/>
      <c r="N27" s="11" t="e">
        <f t="shared" si="0"/>
        <v>#REF!</v>
      </c>
      <c r="O27" s="589" t="e" cm="1">
        <f t="array" ref="O27">IF(#REF!="","",_xlfn.IFS(#REF!='1. Customizable Structure'!$J$126,1,#REF!='1. Customizable Structure'!$J$127,2,#REF!='1. Customizable Structure'!$J$128,3))</f>
        <v>#REF!</v>
      </c>
      <c r="P27" s="589"/>
      <c r="Q27" s="12" t="str" cm="1">
        <f t="array" ref="Q27">IFERROR(_xlfn.IFS(AND(H27=3,N27=1),"C",AND(H27=3,N27=2),"C",AND(H27=2,N27=1),"C",AND(H27=2,N27=2),"C",AND(H27=3,N27=3),"A",AND(H27=1,N27=1),"D",AND(H27=1,N27=3),"B",AND(H27=1,N27=2),"B",AND(H27=2,N27=3),"B",AND(H27=2,N27=2),"B"),"")</f>
        <v/>
      </c>
      <c r="R27" s="12" t="str" cm="1">
        <f t="array" ref="R27">IF(Q27="","",_xlfn.IFS(Q27="C",1,Q27="A",2,Q27="D",3,Q27="B",4))</f>
        <v/>
      </c>
      <c r="S27" s="12" t="str" cm="1">
        <f t="array" ref="S27">IFERROR(_xlfn.IFS(AND(O27=1,Q27="C"),1,AND(O27=1,Q27="A"),2,AND(O27=1,Q27="D"),3,AND(O27=1,Q27="B"),4,AND(O27=2,Q27="C"),5,AND(O27=2,Q27="A"),6,AND(O27=2,Q27="D"),7,AND(O27=2,Q27="B"),8,AND(O27=3,Q27="C"),9,AND(O27=3,Q27="A"),10,AND(O27=3,Q27="D"),11,AND(O27=3,Q27="B"),12),"")</f>
        <v/>
      </c>
      <c r="T27" s="13"/>
      <c r="U27" s="21">
        <v>2</v>
      </c>
      <c r="V27" s="21" t="s">
        <v>44</v>
      </c>
      <c r="W27" s="21">
        <v>5</v>
      </c>
    </row>
    <row r="28" spans="2:29" s="10" customFormat="1" ht="30" customHeight="1">
      <c r="B28" s="586" t="e">
        <f>IF(#REF!="","",#REF!)</f>
        <v>#REF!</v>
      </c>
      <c r="C28" s="586"/>
      <c r="D28" s="587" t="e" cm="1">
        <f t="array" ref="D28">IF(#REF!="","",_xlfn.IFS(#REF!='1. Customizable Structure'!$B$126,1,#REF!='1. Customizable Structure'!$B$127,2,#REF!='1. Customizable Structure'!$B$128,3))</f>
        <v>#REF!</v>
      </c>
      <c r="E28" s="588"/>
      <c r="F28" s="589" t="e" cm="1">
        <f t="array" ref="F28">IF(#REF!="","",_xlfn.IFS(#REF!='1. Customizable Structure'!$D$126,1,#REF!='1. Customizable Structure'!$D$127,2,#REF!='1. Customizable Structure'!$D$128,3))</f>
        <v>#REF!</v>
      </c>
      <c r="G28" s="589"/>
      <c r="H28" s="11" t="e">
        <f t="shared" si="1"/>
        <v>#REF!</v>
      </c>
      <c r="I28" s="589" t="e" cm="1">
        <f t="array" ref="I28">IF(#REF!="","",_xlfn.IFS(#REF!='1. Customizable Structure'!$F$126,1,#REF!='1. Customizable Structure'!$F$127,2,#REF!='1. Customizable Structure'!$F$128,3))</f>
        <v>#REF!</v>
      </c>
      <c r="J28" s="589"/>
      <c r="K28" s="590"/>
      <c r="L28" s="589" t="e" cm="1">
        <f t="array" ref="L28">IF(#REF!="","",_xlfn.IFS(#REF!='1. Customizable Structure'!$H$126,1,#REF!='1. Customizable Structure'!$H$127,2,#REF!='1. Customizable Structure'!$H$128,3))</f>
        <v>#REF!</v>
      </c>
      <c r="M28" s="589"/>
      <c r="N28" s="11" t="e">
        <f t="shared" si="0"/>
        <v>#REF!</v>
      </c>
      <c r="O28" s="589" t="e" cm="1">
        <f t="array" ref="O28">IF(#REF!="","",_xlfn.IFS(#REF!='1. Customizable Structure'!$J$126,1,#REF!='1. Customizable Structure'!$J$127,2,#REF!='1. Customizable Structure'!$J$128,3))</f>
        <v>#REF!</v>
      </c>
      <c r="P28" s="589"/>
      <c r="Q28" s="12" t="str" cm="1">
        <f t="array" ref="Q28">IFERROR(_xlfn.IFS(AND(H28=3,N28=1),"C",AND(H28=3,N28=2),"C",AND(H28=2,N28=1),"C",AND(H28=2,N28=2),"C",AND(H28=3,N28=3),"A",AND(H28=1,N28=1),"D",AND(H28=1,N28=3),"B",AND(H28=1,N28=2),"B",AND(H28=2,N28=3),"B",AND(H28=2,N28=2),"B"),"")</f>
        <v/>
      </c>
      <c r="R28" s="12" t="str" cm="1">
        <f t="array" ref="R28">IF(Q28="","",_xlfn.IFS(Q28="C",1,Q28="A",2,Q28="D",3,Q28="B",4))</f>
        <v/>
      </c>
      <c r="S28" s="12" t="str" cm="1">
        <f t="array" ref="S28">IFERROR(_xlfn.IFS(AND(O28=1,Q28="C"),1,AND(O28=1,Q28="A"),2,AND(O28=1,Q28="D"),3,AND(O28=1,Q28="B"),4,AND(O28=2,Q28="C"),5,AND(O28=2,Q28="A"),6,AND(O28=2,Q28="D"),7,AND(O28=2,Q28="B"),8,AND(O28=3,Q28="C"),9,AND(O28=3,Q28="A"),10,AND(O28=3,Q28="D"),11,AND(O28=3,Q28="B"),12),"")</f>
        <v/>
      </c>
      <c r="T28" s="13"/>
      <c r="U28" s="21">
        <v>2</v>
      </c>
      <c r="V28" s="22" t="s">
        <v>46</v>
      </c>
      <c r="W28" s="21">
        <v>6</v>
      </c>
    </row>
    <row r="29" spans="2:29" s="10" customFormat="1" ht="30" customHeight="1">
      <c r="B29" s="586" t="e">
        <f>IF(#REF!="","",#REF!)</f>
        <v>#REF!</v>
      </c>
      <c r="C29" s="586"/>
      <c r="D29" s="587" t="e" cm="1">
        <f t="array" ref="D29">IF(#REF!="","",_xlfn.IFS(#REF!='1. Customizable Structure'!$B$126,1,#REF!='1. Customizable Structure'!$B$127,2,#REF!='1. Customizable Structure'!$B$128,3))</f>
        <v>#REF!</v>
      </c>
      <c r="E29" s="588"/>
      <c r="F29" s="589" t="e" cm="1">
        <f t="array" ref="F29">IF(#REF!="","",_xlfn.IFS(#REF!='1. Customizable Structure'!$D$126,1,#REF!='1. Customizable Structure'!$D$127,2,#REF!='1. Customizable Structure'!$D$128,3))</f>
        <v>#REF!</v>
      </c>
      <c r="G29" s="589"/>
      <c r="H29" s="11" t="e">
        <f t="shared" si="1"/>
        <v>#REF!</v>
      </c>
      <c r="I29" s="589" t="e" cm="1">
        <f t="array" ref="I29">IF(#REF!="","",_xlfn.IFS(#REF!='1. Customizable Structure'!$F$126,1,#REF!='1. Customizable Structure'!$F$127,2,#REF!='1. Customizable Structure'!$F$128,3))</f>
        <v>#REF!</v>
      </c>
      <c r="J29" s="589"/>
      <c r="K29" s="590"/>
      <c r="L29" s="589" t="e" cm="1">
        <f t="array" ref="L29">IF(#REF!="","",_xlfn.IFS(#REF!='1. Customizable Structure'!$H$126,1,#REF!='1. Customizable Structure'!$H$127,2,#REF!='1. Customizable Structure'!$H$128,3))</f>
        <v>#REF!</v>
      </c>
      <c r="M29" s="589"/>
      <c r="N29" s="11" t="e">
        <f t="shared" si="0"/>
        <v>#REF!</v>
      </c>
      <c r="O29" s="589" t="e" cm="1">
        <f t="array" ref="O29">IF(#REF!="","",_xlfn.IFS(#REF!='1. Customizable Structure'!$J$126,1,#REF!='1. Customizable Structure'!$J$127,2,#REF!='1. Customizable Structure'!$J$128,3))</f>
        <v>#REF!</v>
      </c>
      <c r="P29" s="589"/>
      <c r="Q29" s="12" t="str" cm="1">
        <f t="array" ref="Q29">IFERROR(_xlfn.IFS(AND(H29=3,N29=1),"C",AND(H29=3,N29=2),"C",AND(H29=2,N29=1),"C",AND(H29=2,N29=2),"C",AND(H29=3,N29=3),"A",AND(H29=1,N29=1),"D",AND(H29=1,N29=3),"B",AND(H29=1,N29=2),"B",AND(H29=2,N29=3),"B",AND(H29=2,N29=2),"B"),"")</f>
        <v/>
      </c>
      <c r="R29" s="12" t="str" cm="1">
        <f t="array" ref="R29">IF(Q29="","",_xlfn.IFS(Q29="C",1,Q29="A",2,Q29="D",3,Q29="B",4))</f>
        <v/>
      </c>
      <c r="S29" s="12" t="str" cm="1">
        <f t="array" ref="S29">IFERROR(_xlfn.IFS(AND(O29=1,Q29="C"),1,AND(O29=1,Q29="A"),2,AND(O29=1,Q29="D"),3,AND(O29=1,Q29="B"),4,AND(O29=2,Q29="C"),5,AND(O29=2,Q29="A"),6,AND(O29=2,Q29="D"),7,AND(O29=2,Q29="B"),8,AND(O29=3,Q29="C"),9,AND(O29=3,Q29="A"),10,AND(O29=3,Q29="D"),11,AND(O29=3,Q29="B"),12),"")</f>
        <v/>
      </c>
      <c r="T29" s="13"/>
      <c r="U29" s="21">
        <v>2</v>
      </c>
      <c r="V29" s="23" t="s">
        <v>47</v>
      </c>
      <c r="W29" s="21">
        <v>7</v>
      </c>
    </row>
    <row r="30" spans="2:29" s="10" customFormat="1" ht="30" customHeight="1">
      <c r="B30" s="586" t="e">
        <f>IF(#REF!="","",#REF!)</f>
        <v>#REF!</v>
      </c>
      <c r="C30" s="586"/>
      <c r="D30" s="587" t="e" cm="1">
        <f t="array" ref="D30">IF(#REF!="","",_xlfn.IFS(#REF!='1. Customizable Structure'!$B$126,1,#REF!='1. Customizable Structure'!$B$127,2,#REF!='1. Customizable Structure'!$B$128,3))</f>
        <v>#REF!</v>
      </c>
      <c r="E30" s="588"/>
      <c r="F30" s="589" t="e" cm="1">
        <f t="array" ref="F30">IF(#REF!="","",_xlfn.IFS(#REF!='1. Customizable Structure'!$D$126,1,#REF!='1. Customizable Structure'!$D$127,2,#REF!='1. Customizable Structure'!$D$128,3))</f>
        <v>#REF!</v>
      </c>
      <c r="G30" s="589"/>
      <c r="H30" s="11" t="e">
        <f t="shared" si="1"/>
        <v>#REF!</v>
      </c>
      <c r="I30" s="589" t="e" cm="1">
        <f t="array" ref="I30">IF(#REF!="","",_xlfn.IFS(#REF!='1. Customizable Structure'!$F$126,1,#REF!='1. Customizable Structure'!$F$127,2,#REF!='1. Customizable Structure'!$F$128,3))</f>
        <v>#REF!</v>
      </c>
      <c r="J30" s="589"/>
      <c r="K30" s="590"/>
      <c r="L30" s="589" t="e" cm="1">
        <f t="array" ref="L30">IF(#REF!="","",_xlfn.IFS(#REF!='1. Customizable Structure'!$H$126,1,#REF!='1. Customizable Structure'!$H$127,2,#REF!='1. Customizable Structure'!$H$128,3))</f>
        <v>#REF!</v>
      </c>
      <c r="M30" s="589"/>
      <c r="N30" s="11" t="e">
        <f t="shared" si="0"/>
        <v>#REF!</v>
      </c>
      <c r="O30" s="589" t="e" cm="1">
        <f t="array" ref="O30">IF(#REF!="","",_xlfn.IFS(#REF!='1. Customizable Structure'!$J$126,1,#REF!='1. Customizable Structure'!$J$127,2,#REF!='1. Customizable Structure'!$J$128,3))</f>
        <v>#REF!</v>
      </c>
      <c r="P30" s="589"/>
      <c r="Q30" s="12" t="str" cm="1">
        <f t="array" ref="Q30">IFERROR(_xlfn.IFS(AND(H30=3,N30=1),"C",AND(H30=3,N30=2),"C",AND(H30=2,N30=1),"C",AND(H30=2,N30=2),"C",AND(H30=3,N30=3),"A",AND(H30=1,N30=1),"D",AND(H30=1,N30=3),"B",AND(H30=1,N30=2),"B",AND(H30=2,N30=3),"B",AND(H30=2,N30=2),"B"),"")</f>
        <v/>
      </c>
      <c r="R30" s="12" t="str" cm="1">
        <f t="array" ref="R30">IF(Q30="","",_xlfn.IFS(Q30="C",1,Q30="A",2,Q30="D",3,Q30="B",4))</f>
        <v/>
      </c>
      <c r="S30" s="12" t="str" cm="1">
        <f t="array" ref="S30">IFERROR(_xlfn.IFS(AND(O30=1,Q30="C"),1,AND(O30=1,Q30="A"),2,AND(O30=1,Q30="D"),3,AND(O30=1,Q30="B"),4,AND(O30=2,Q30="C"),5,AND(O30=2,Q30="A"),6,AND(O30=2,Q30="D"),7,AND(O30=2,Q30="B"),8,AND(O30=3,Q30="C"),9,AND(O30=3,Q30="A"),10,AND(O30=3,Q30="D"),11,AND(O30=3,Q30="B"),12),"")</f>
        <v/>
      </c>
      <c r="T30" s="13"/>
      <c r="U30" s="21">
        <v>2</v>
      </c>
      <c r="V30" s="22" t="s">
        <v>48</v>
      </c>
      <c r="W30" s="21">
        <v>8</v>
      </c>
    </row>
    <row r="31" spans="2:29" s="10" customFormat="1" ht="30" customHeight="1">
      <c r="B31" s="586" t="e">
        <f>IF(#REF!="","",#REF!)</f>
        <v>#REF!</v>
      </c>
      <c r="C31" s="586"/>
      <c r="D31" s="587" t="e" cm="1">
        <f t="array" ref="D31">IF(#REF!="","",_xlfn.IFS(#REF!='1. Customizable Structure'!$B$126,1,#REF!='1. Customizable Structure'!$B$127,2,#REF!='1. Customizable Structure'!$B$128,3))</f>
        <v>#REF!</v>
      </c>
      <c r="E31" s="588"/>
      <c r="F31" s="589" t="e" cm="1">
        <f t="array" ref="F31">IF(#REF!="","",_xlfn.IFS(#REF!='1. Customizable Structure'!$D$126,1,#REF!='1. Customizable Structure'!$D$127,2,#REF!='1. Customizable Structure'!$D$128,3))</f>
        <v>#REF!</v>
      </c>
      <c r="G31" s="589"/>
      <c r="H31" s="11" t="e">
        <f t="shared" si="1"/>
        <v>#REF!</v>
      </c>
      <c r="I31" s="589" t="e" cm="1">
        <f t="array" ref="I31">IF(#REF!="","",_xlfn.IFS(#REF!='1. Customizable Structure'!$F$126,1,#REF!='1. Customizable Structure'!$F$127,2,#REF!='1. Customizable Structure'!$F$128,3))</f>
        <v>#REF!</v>
      </c>
      <c r="J31" s="589"/>
      <c r="K31" s="590"/>
      <c r="L31" s="589" t="e" cm="1">
        <f t="array" ref="L31">IF(#REF!="","",_xlfn.IFS(#REF!='1. Customizable Structure'!$H$126,1,#REF!='1. Customizable Structure'!$H$127,2,#REF!='1. Customizable Structure'!$H$128,3))</f>
        <v>#REF!</v>
      </c>
      <c r="M31" s="589"/>
      <c r="N31" s="11" t="e">
        <f t="shared" si="0"/>
        <v>#REF!</v>
      </c>
      <c r="O31" s="589" t="e" cm="1">
        <f t="array" ref="O31">IF(#REF!="","",_xlfn.IFS(#REF!='1. Customizable Structure'!$J$126,1,#REF!='1. Customizable Structure'!$J$127,2,#REF!='1. Customizable Structure'!$J$128,3))</f>
        <v>#REF!</v>
      </c>
      <c r="P31" s="589"/>
      <c r="Q31" s="12" t="str" cm="1">
        <f t="array" ref="Q31">IFERROR(_xlfn.IFS(AND(H31=3,N31=1),"C",AND(H31=3,N31=2),"C",AND(H31=2,N31=1),"C",AND(H31=2,N31=2),"C",AND(H31=3,N31=3),"A",AND(H31=1,N31=1),"D",AND(H31=1,N31=3),"B",AND(H31=1,N31=2),"B",AND(H31=2,N31=3),"B",AND(H31=2,N31=2),"B"),"")</f>
        <v/>
      </c>
      <c r="R31" s="12" t="str" cm="1">
        <f t="array" ref="R31">IF(Q31="","",_xlfn.IFS(Q31="C",1,Q31="A",2,Q31="D",3,Q31="B",4))</f>
        <v/>
      </c>
      <c r="S31" s="12" t="str" cm="1">
        <f t="array" ref="S31">IFERROR(_xlfn.IFS(AND(O31=1,Q31="C"),1,AND(O31=1,Q31="A"),2,AND(O31=1,Q31="D"),3,AND(O31=1,Q31="B"),4,AND(O31=2,Q31="C"),5,AND(O31=2,Q31="A"),6,AND(O31=2,Q31="D"),7,AND(O31=2,Q31="B"),8,AND(O31=3,Q31="C"),9,AND(O31=3,Q31="A"),10,AND(O31=3,Q31="D"),11,AND(O31=3,Q31="B"),12),"")</f>
        <v/>
      </c>
      <c r="T31" s="13"/>
      <c r="U31" s="21">
        <v>3</v>
      </c>
      <c r="V31" s="21" t="s">
        <v>44</v>
      </c>
      <c r="W31" s="21">
        <v>9</v>
      </c>
    </row>
    <row r="32" spans="2:29" s="10" customFormat="1" ht="30" customHeight="1">
      <c r="B32" s="586" t="e">
        <f>IF(#REF!="","",#REF!)</f>
        <v>#REF!</v>
      </c>
      <c r="C32" s="586"/>
      <c r="D32" s="587" t="e" cm="1">
        <f t="array" ref="D32">IF(#REF!="","",_xlfn.IFS(#REF!='1. Customizable Structure'!$B$126,1,#REF!='1. Customizable Structure'!$B$127,2,#REF!='1. Customizable Structure'!$B$128,3))</f>
        <v>#REF!</v>
      </c>
      <c r="E32" s="588"/>
      <c r="F32" s="589" t="e" cm="1">
        <f t="array" ref="F32">IF(#REF!="","",_xlfn.IFS(#REF!='1. Customizable Structure'!$D$126,1,#REF!='1. Customizable Structure'!$D$127,2,#REF!='1. Customizable Structure'!$D$128,3))</f>
        <v>#REF!</v>
      </c>
      <c r="G32" s="589"/>
      <c r="H32" s="11" t="e">
        <f t="shared" si="1"/>
        <v>#REF!</v>
      </c>
      <c r="I32" s="589" t="e" cm="1">
        <f t="array" ref="I32">IF(#REF!="","",_xlfn.IFS(#REF!='1. Customizable Structure'!$F$126,1,#REF!='1. Customizable Structure'!$F$127,2,#REF!='1. Customizable Structure'!$F$128,3))</f>
        <v>#REF!</v>
      </c>
      <c r="J32" s="589"/>
      <c r="K32" s="590"/>
      <c r="L32" s="589" t="e" cm="1">
        <f t="array" ref="L32">IF(#REF!="","",_xlfn.IFS(#REF!='1. Customizable Structure'!$H$126,1,#REF!='1. Customizable Structure'!$H$127,2,#REF!='1. Customizable Structure'!$H$128,3))</f>
        <v>#REF!</v>
      </c>
      <c r="M32" s="589"/>
      <c r="N32" s="11" t="e">
        <f t="shared" si="0"/>
        <v>#REF!</v>
      </c>
      <c r="O32" s="589" t="e" cm="1">
        <f t="array" ref="O32">IF(#REF!="","",_xlfn.IFS(#REF!='1. Customizable Structure'!$J$126,1,#REF!='1. Customizable Structure'!$J$127,2,#REF!='1. Customizable Structure'!$J$128,3))</f>
        <v>#REF!</v>
      </c>
      <c r="P32" s="589"/>
      <c r="Q32" s="12" t="str" cm="1">
        <f t="array" ref="Q32">IFERROR(_xlfn.IFS(AND(H32=3,N32=1),"C",AND(H32=3,N32=2),"C",AND(H32=2,N32=1),"C",AND(H32=2,N32=2),"C",AND(H32=3,N32=3),"A",AND(H32=1,N32=1),"D",AND(H32=1,N32=3),"B",AND(H32=1,N32=2),"B",AND(H32=2,N32=3),"B",AND(H32=2,N32=2),"B"),"")</f>
        <v/>
      </c>
      <c r="R32" s="12" t="str" cm="1">
        <f t="array" ref="R32">IF(Q32="","",_xlfn.IFS(Q32="C",1,Q32="A",2,Q32="D",3,Q32="B",4))</f>
        <v/>
      </c>
      <c r="S32" s="12" t="str" cm="1">
        <f t="array" ref="S32">IFERROR(_xlfn.IFS(AND(O32=1,Q32="C"),1,AND(O32=1,Q32="A"),2,AND(O32=1,Q32="D"),3,AND(O32=1,Q32="B"),4,AND(O32=2,Q32="C"),5,AND(O32=2,Q32="A"),6,AND(O32=2,Q32="D"),7,AND(O32=2,Q32="B"),8,AND(O32=3,Q32="C"),9,AND(O32=3,Q32="A"),10,AND(O32=3,Q32="D"),11,AND(O32=3,Q32="B"),12),"")</f>
        <v/>
      </c>
      <c r="T32" s="13"/>
      <c r="U32" s="21">
        <v>3</v>
      </c>
      <c r="V32" s="22" t="s">
        <v>46</v>
      </c>
      <c r="W32" s="21">
        <v>10</v>
      </c>
    </row>
    <row r="33" spans="2:23" s="10" customFormat="1" ht="30" customHeight="1">
      <c r="B33" s="586" t="e">
        <f>IF(#REF!="","",#REF!)</f>
        <v>#REF!</v>
      </c>
      <c r="C33" s="586"/>
      <c r="D33" s="587" t="e" cm="1">
        <f t="array" ref="D33">IF(#REF!="","",_xlfn.IFS(#REF!='1. Customizable Structure'!$B$126,1,#REF!='1. Customizable Structure'!$B$127,2,#REF!='1. Customizable Structure'!$B$128,3))</f>
        <v>#REF!</v>
      </c>
      <c r="E33" s="588"/>
      <c r="F33" s="589" t="e" cm="1">
        <f t="array" ref="F33">IF(#REF!="","",_xlfn.IFS(#REF!='1. Customizable Structure'!$D$126,1,#REF!='1. Customizable Structure'!$D$127,2,#REF!='1. Customizable Structure'!$D$128,3))</f>
        <v>#REF!</v>
      </c>
      <c r="G33" s="589"/>
      <c r="H33" s="11" t="e">
        <f t="shared" si="1"/>
        <v>#REF!</v>
      </c>
      <c r="I33" s="589" t="e" cm="1">
        <f t="array" ref="I33">IF(#REF!="","",_xlfn.IFS(#REF!='1. Customizable Structure'!$F$126,1,#REF!='1. Customizable Structure'!$F$127,2,#REF!='1. Customizable Structure'!$F$128,3))</f>
        <v>#REF!</v>
      </c>
      <c r="J33" s="589"/>
      <c r="K33" s="590"/>
      <c r="L33" s="589" t="e" cm="1">
        <f t="array" ref="L33">IF(#REF!="","",_xlfn.IFS(#REF!='1. Customizable Structure'!$H$126,1,#REF!='1. Customizable Structure'!$H$127,2,#REF!='1. Customizable Structure'!$H$128,3))</f>
        <v>#REF!</v>
      </c>
      <c r="M33" s="589"/>
      <c r="N33" s="11" t="e">
        <f t="shared" si="0"/>
        <v>#REF!</v>
      </c>
      <c r="O33" s="589" t="e" cm="1">
        <f t="array" ref="O33">IF(#REF!="","",_xlfn.IFS(#REF!='1. Customizable Structure'!$J$126,1,#REF!='1. Customizable Structure'!$J$127,2,#REF!='1. Customizable Structure'!$J$128,3))</f>
        <v>#REF!</v>
      </c>
      <c r="P33" s="589"/>
      <c r="Q33" s="12" t="str" cm="1">
        <f t="array" ref="Q33">IFERROR(_xlfn.IFS(AND(H33=3,N33=1),"C",AND(H33=3,N33=2),"C",AND(H33=2,N33=1),"C",AND(H33=2,N33=2),"C",AND(H33=3,N33=3),"A",AND(H33=1,N33=1),"D",AND(H33=1,N33=3),"B",AND(H33=1,N33=2),"B",AND(H33=2,N33=3),"B",AND(H33=2,N33=2),"B"),"")</f>
        <v/>
      </c>
      <c r="R33" s="12" t="str" cm="1">
        <f t="array" ref="R33">IF(Q33="","",_xlfn.IFS(Q33="C",1,Q33="A",2,Q33="D",3,Q33="B",4))</f>
        <v/>
      </c>
      <c r="S33" s="12" t="str" cm="1">
        <f t="array" ref="S33">IFERROR(_xlfn.IFS(AND(O33=1,Q33="C"),1,AND(O33=1,Q33="A"),2,AND(O33=1,Q33="D"),3,AND(O33=1,Q33="B"),4,AND(O33=2,Q33="C"),5,AND(O33=2,Q33="A"),6,AND(O33=2,Q33="D"),7,AND(O33=2,Q33="B"),8,AND(O33=3,Q33="C"),9,AND(O33=3,Q33="A"),10,AND(O33=3,Q33="D"),11,AND(O33=3,Q33="B"),12),"")</f>
        <v/>
      </c>
      <c r="T33" s="13"/>
      <c r="U33" s="21">
        <v>3</v>
      </c>
      <c r="V33" s="23" t="s">
        <v>47</v>
      </c>
      <c r="W33" s="21">
        <v>11</v>
      </c>
    </row>
    <row r="34" spans="2:23" s="10" customFormat="1" ht="30" customHeight="1">
      <c r="B34" s="586" t="e">
        <f>IF(#REF!="","",#REF!)</f>
        <v>#REF!</v>
      </c>
      <c r="C34" s="586"/>
      <c r="D34" s="587" t="e" cm="1">
        <f t="array" ref="D34">IF(#REF!="","",_xlfn.IFS(#REF!='1. Customizable Structure'!$B$126,1,#REF!='1. Customizable Structure'!$B$127,2,#REF!='1. Customizable Structure'!$B$128,3))</f>
        <v>#REF!</v>
      </c>
      <c r="E34" s="588"/>
      <c r="F34" s="589" t="e" cm="1">
        <f t="array" ref="F34">IF(#REF!="","",_xlfn.IFS(#REF!='1. Customizable Structure'!$D$126,1,#REF!='1. Customizable Structure'!$D$127,2,#REF!='1. Customizable Structure'!$D$128,3))</f>
        <v>#REF!</v>
      </c>
      <c r="G34" s="589"/>
      <c r="H34" s="11" t="e">
        <f t="shared" si="1"/>
        <v>#REF!</v>
      </c>
      <c r="I34" s="589" t="e" cm="1">
        <f t="array" ref="I34">IF(#REF!="","",_xlfn.IFS(#REF!='1. Customizable Structure'!$F$126,1,#REF!='1. Customizable Structure'!$F$127,2,#REF!='1. Customizable Structure'!$F$128,3))</f>
        <v>#REF!</v>
      </c>
      <c r="J34" s="589"/>
      <c r="K34" s="590"/>
      <c r="L34" s="589" t="e" cm="1">
        <f t="array" ref="L34">IF(#REF!="","",_xlfn.IFS(#REF!='1. Customizable Structure'!$H$126,1,#REF!='1. Customizable Structure'!$H$127,2,#REF!='1. Customizable Structure'!$H$128,3))</f>
        <v>#REF!</v>
      </c>
      <c r="M34" s="589"/>
      <c r="N34" s="11" t="e">
        <f t="shared" si="0"/>
        <v>#REF!</v>
      </c>
      <c r="O34" s="589" t="e" cm="1">
        <f t="array" ref="O34">IF(#REF!="","",_xlfn.IFS(#REF!='1. Customizable Structure'!$J$126,1,#REF!='1. Customizable Structure'!$J$127,2,#REF!='1. Customizable Structure'!$J$128,3))</f>
        <v>#REF!</v>
      </c>
      <c r="P34" s="589"/>
      <c r="Q34" s="12" t="str" cm="1">
        <f t="array" ref="Q34">IFERROR(_xlfn.IFS(AND(H34=3,N34=1),"C",AND(H34=3,N34=2),"C",AND(H34=2,N34=1),"C",AND(H34=2,N34=2),"C",AND(H34=3,N34=3),"A",AND(H34=1,N34=1),"D",AND(H34=1,N34=3),"B",AND(H34=1,N34=2),"B",AND(H34=2,N34=3),"B",AND(H34=2,N34=2),"B"),"")</f>
        <v/>
      </c>
      <c r="R34" s="12" t="str" cm="1">
        <f t="array" ref="R34">IF(Q34="","",_xlfn.IFS(Q34="C",1,Q34="A",2,Q34="D",3,Q34="B",4))</f>
        <v/>
      </c>
      <c r="S34" s="12" t="str" cm="1">
        <f t="array" ref="S34">IFERROR(_xlfn.IFS(AND(O34=1,Q34="C"),1,AND(O34=1,Q34="A"),2,AND(O34=1,Q34="D"),3,AND(O34=1,Q34="B"),4,AND(O34=2,Q34="C"),5,AND(O34=2,Q34="A"),6,AND(O34=2,Q34="D"),7,AND(O34=2,Q34="B"),8,AND(O34=3,Q34="C"),9,AND(O34=3,Q34="A"),10,AND(O34=3,Q34="D"),11,AND(O34=3,Q34="B"),12),"")</f>
        <v/>
      </c>
      <c r="T34" s="13"/>
      <c r="U34" s="22">
        <v>3</v>
      </c>
      <c r="V34" s="22" t="s">
        <v>48</v>
      </c>
      <c r="W34" s="21">
        <v>12</v>
      </c>
    </row>
    <row r="35" spans="2:23" s="10" customFormat="1" ht="30" customHeight="1">
      <c r="B35" s="586" t="e">
        <f>IF(#REF!="","",#REF!)</f>
        <v>#REF!</v>
      </c>
      <c r="C35" s="586"/>
      <c r="D35" s="587" t="e" cm="1">
        <f t="array" ref="D35">IF(#REF!="","",_xlfn.IFS(#REF!='1. Customizable Structure'!$B$126,1,#REF!='1. Customizable Structure'!$B$127,2,#REF!='1. Customizable Structure'!$B$128,3))</f>
        <v>#REF!</v>
      </c>
      <c r="E35" s="588"/>
      <c r="F35" s="589" t="e" cm="1">
        <f t="array" ref="F35">IF(#REF!="","",_xlfn.IFS(#REF!='1. Customizable Structure'!$D$126,1,#REF!='1. Customizable Structure'!$D$127,2,#REF!='1. Customizable Structure'!$D$128,3))</f>
        <v>#REF!</v>
      </c>
      <c r="G35" s="589"/>
      <c r="H35" s="11" t="e">
        <f t="shared" si="1"/>
        <v>#REF!</v>
      </c>
      <c r="I35" s="589" t="e" cm="1">
        <f t="array" ref="I35">IF(#REF!="","",_xlfn.IFS(#REF!='1. Customizable Structure'!$F$126,1,#REF!='1. Customizable Structure'!$F$127,2,#REF!='1. Customizable Structure'!$F$128,3))</f>
        <v>#REF!</v>
      </c>
      <c r="J35" s="589"/>
      <c r="K35" s="590"/>
      <c r="L35" s="589" t="e" cm="1">
        <f t="array" ref="L35">IF(#REF!="","",_xlfn.IFS(#REF!='1. Customizable Structure'!$H$126,1,#REF!='1. Customizable Structure'!$H$127,2,#REF!='1. Customizable Structure'!$H$128,3))</f>
        <v>#REF!</v>
      </c>
      <c r="M35" s="589"/>
      <c r="N35" s="11" t="e">
        <f t="shared" si="0"/>
        <v>#REF!</v>
      </c>
      <c r="O35" s="589" t="e" cm="1">
        <f t="array" ref="O35">IF(#REF!="","",_xlfn.IFS(#REF!='1. Customizable Structure'!$J$126,1,#REF!='1. Customizable Structure'!$J$127,2,#REF!='1. Customizable Structure'!$J$128,3))</f>
        <v>#REF!</v>
      </c>
      <c r="P35" s="589"/>
      <c r="Q35" s="12" t="str" cm="1">
        <f t="array" ref="Q35">IFERROR(_xlfn.IFS(AND(H35=3,N35=1),"C",AND(H35=3,N35=2),"C",AND(H35=2,N35=1),"C",AND(H35=2,N35=2),"C",AND(H35=3,N35=3),"A",AND(H35=1,N35=1),"D",AND(H35=1,N35=3),"B",AND(H35=1,N35=2),"B",AND(H35=2,N35=3),"B",AND(H35=2,N35=2),"B"),"")</f>
        <v/>
      </c>
      <c r="R35" s="12" t="str" cm="1">
        <f t="array" ref="R35">IF(Q35="","",_xlfn.IFS(Q35="C",1,Q35="A",2,Q35="D",3,Q35="B",4))</f>
        <v/>
      </c>
      <c r="S35" s="12" t="str" cm="1">
        <f t="array" ref="S35">IFERROR(_xlfn.IFS(AND(O35=1,Q35="C"),1,AND(O35=1,Q35="A"),2,AND(O35=1,Q35="D"),3,AND(O35=1,Q35="B"),4,AND(O35=2,Q35="C"),5,AND(O35=2,Q35="A"),6,AND(O35=2,Q35="D"),7,AND(O35=2,Q35="B"),8,AND(O35=3,Q35="C"),9,AND(O35=3,Q35="A"),10,AND(O35=3,Q35="D"),11,AND(O35=3,Q35="B"),12),"")</f>
        <v/>
      </c>
      <c r="T35" s="13"/>
      <c r="U35" s="13"/>
      <c r="W35" s="26"/>
    </row>
    <row r="36" spans="2:23" s="10" customFormat="1" ht="30" customHeight="1">
      <c r="B36" s="586" t="e">
        <f>IF(#REF!="","",#REF!)</f>
        <v>#REF!</v>
      </c>
      <c r="C36" s="586"/>
      <c r="D36" s="587" t="e" cm="1">
        <f t="array" ref="D36">IF(#REF!="","",_xlfn.IFS(#REF!='1. Customizable Structure'!$B$126,1,#REF!='1. Customizable Structure'!$B$127,2,#REF!='1. Customizable Structure'!$B$128,3))</f>
        <v>#REF!</v>
      </c>
      <c r="E36" s="588"/>
      <c r="F36" s="589" t="e" cm="1">
        <f t="array" ref="F36">IF(#REF!="","",_xlfn.IFS(#REF!='1. Customizable Structure'!$D$126,1,#REF!='1. Customizable Structure'!$D$127,2,#REF!='1. Customizable Structure'!$D$128,3))</f>
        <v>#REF!</v>
      </c>
      <c r="G36" s="589"/>
      <c r="H36" s="11" t="e">
        <f t="shared" si="1"/>
        <v>#REF!</v>
      </c>
      <c r="I36" s="589" t="e" cm="1">
        <f t="array" ref="I36">IF(#REF!="","",_xlfn.IFS(#REF!='1. Customizable Structure'!$F$126,1,#REF!='1. Customizable Structure'!$F$127,2,#REF!='1. Customizable Structure'!$F$128,3))</f>
        <v>#REF!</v>
      </c>
      <c r="J36" s="589"/>
      <c r="K36" s="590"/>
      <c r="L36" s="589" t="e" cm="1">
        <f t="array" ref="L36">IF(#REF!="","",_xlfn.IFS(#REF!='1. Customizable Structure'!$H$126,1,#REF!='1. Customizable Structure'!$H$127,2,#REF!='1. Customizable Structure'!$H$128,3))</f>
        <v>#REF!</v>
      </c>
      <c r="M36" s="589"/>
      <c r="N36" s="11" t="e">
        <f t="shared" si="0"/>
        <v>#REF!</v>
      </c>
      <c r="O36" s="589" t="e" cm="1">
        <f t="array" ref="O36">IF(#REF!="","",_xlfn.IFS(#REF!='1. Customizable Structure'!$J$126,1,#REF!='1. Customizable Structure'!$J$127,2,#REF!='1. Customizable Structure'!$J$128,3))</f>
        <v>#REF!</v>
      </c>
      <c r="P36" s="589"/>
      <c r="Q36" s="12" t="str" cm="1">
        <f t="array" ref="Q36">IFERROR(_xlfn.IFS(AND(H36=3,N36=1),"C",AND(H36=3,N36=2),"C",AND(H36=2,N36=1),"C",AND(H36=2,N36=2),"C",AND(H36=3,N36=3),"A",AND(H36=1,N36=1),"D",AND(H36=1,N36=3),"B",AND(H36=1,N36=2),"B",AND(H36=2,N36=3),"B",AND(H36=2,N36=2),"B"),"")</f>
        <v/>
      </c>
      <c r="R36" s="12" t="str" cm="1">
        <f t="array" ref="R36">IF(Q36="","",_xlfn.IFS(Q36="C",1,Q36="A",2,Q36="D",3,Q36="B",4))</f>
        <v/>
      </c>
      <c r="S36" s="12" t="str" cm="1">
        <f t="array" ref="S36">IFERROR(_xlfn.IFS(AND(O36=1,Q36="C"),1,AND(O36=1,Q36="A"),2,AND(O36=1,Q36="D"),3,AND(O36=1,Q36="B"),4,AND(O36=2,Q36="C"),5,AND(O36=2,Q36="A"),6,AND(O36=2,Q36="D"),7,AND(O36=2,Q36="B"),8,AND(O36=3,Q36="C"),9,AND(O36=3,Q36="A"),10,AND(O36=3,Q36="D"),11,AND(O36=3,Q36="B"),12),"")</f>
        <v/>
      </c>
      <c r="T36" s="13"/>
      <c r="U36" s="13"/>
    </row>
    <row r="37" spans="2:23" s="10" customFormat="1" ht="30" customHeight="1">
      <c r="B37" s="586" t="e">
        <f>IF(#REF!="","",#REF!)</f>
        <v>#REF!</v>
      </c>
      <c r="C37" s="586"/>
      <c r="D37" s="587" t="e" cm="1">
        <f t="array" ref="D37">IF(#REF!="","",_xlfn.IFS(#REF!='1. Customizable Structure'!$B$126,1,#REF!='1. Customizable Structure'!$B$127,2,#REF!='1. Customizable Structure'!$B$128,3))</f>
        <v>#REF!</v>
      </c>
      <c r="E37" s="588"/>
      <c r="F37" s="589" t="e" cm="1">
        <f t="array" ref="F37">IF(#REF!="","",_xlfn.IFS(#REF!='1. Customizable Structure'!$D$126,1,#REF!='1. Customizable Structure'!$D$127,2,#REF!='1. Customizable Structure'!$D$128,3))</f>
        <v>#REF!</v>
      </c>
      <c r="G37" s="589"/>
      <c r="H37" s="11" t="e">
        <f t="shared" si="1"/>
        <v>#REF!</v>
      </c>
      <c r="I37" s="589" t="e" cm="1">
        <f t="array" ref="I37">IF(#REF!="","",_xlfn.IFS(#REF!='1. Customizable Structure'!$F$126,1,#REF!='1. Customizable Structure'!$F$127,2,#REF!='1. Customizable Structure'!$F$128,3))</f>
        <v>#REF!</v>
      </c>
      <c r="J37" s="589"/>
      <c r="K37" s="590"/>
      <c r="L37" s="589" t="e" cm="1">
        <f t="array" ref="L37">IF(#REF!="","",_xlfn.IFS(#REF!='1. Customizable Structure'!$H$126,1,#REF!='1. Customizable Structure'!$H$127,2,#REF!='1. Customizable Structure'!$H$128,3))</f>
        <v>#REF!</v>
      </c>
      <c r="M37" s="589"/>
      <c r="N37" s="11" t="e">
        <f t="shared" si="0"/>
        <v>#REF!</v>
      </c>
      <c r="O37" s="589" t="e" cm="1">
        <f t="array" ref="O37">IF(#REF!="","",_xlfn.IFS(#REF!='1. Customizable Structure'!$J$126,1,#REF!='1. Customizable Structure'!$J$127,2,#REF!='1. Customizable Structure'!$J$128,3))</f>
        <v>#REF!</v>
      </c>
      <c r="P37" s="589"/>
      <c r="Q37" s="12" t="str" cm="1">
        <f t="array" ref="Q37">IFERROR(_xlfn.IFS(AND(H37=3,N37=1),"C",AND(H37=3,N37=2),"C",AND(H37=2,N37=1),"C",AND(H37=2,N37=2),"C",AND(H37=3,N37=3),"A",AND(H37=1,N37=1),"D",AND(H37=1,N37=3),"B",AND(H37=1,N37=2),"B",AND(H37=2,N37=3),"B",AND(H37=2,N37=2),"B"),"")</f>
        <v/>
      </c>
      <c r="R37" s="12" t="str" cm="1">
        <f t="array" ref="R37">IF(Q37="","",_xlfn.IFS(Q37="C",1,Q37="A",2,Q37="D",3,Q37="B",4))</f>
        <v/>
      </c>
      <c r="S37" s="12" t="str" cm="1">
        <f t="array" ref="S37">IFERROR(_xlfn.IFS(AND(O37=1,Q37="C"),1,AND(O37=1,Q37="A"),2,AND(O37=1,Q37="D"),3,AND(O37=1,Q37="B"),4,AND(O37=2,Q37="C"),5,AND(O37=2,Q37="A"),6,AND(O37=2,Q37="D"),7,AND(O37=2,Q37="B"),8,AND(O37=3,Q37="C"),9,AND(O37=3,Q37="A"),10,AND(O37=3,Q37="D"),11,AND(O37=3,Q37="B"),12),"")</f>
        <v/>
      </c>
      <c r="T37" s="13"/>
      <c r="U37" s="13"/>
    </row>
    <row r="38" spans="2:23" s="10" customFormat="1" ht="30" customHeight="1">
      <c r="B38" s="586" t="e">
        <f>IF(#REF!="","",#REF!)</f>
        <v>#REF!</v>
      </c>
      <c r="C38" s="586"/>
      <c r="D38" s="587" t="e" cm="1">
        <f t="array" ref="D38">IF(#REF!="","",_xlfn.IFS(#REF!='1. Customizable Structure'!$B$126,1,#REF!='1. Customizable Structure'!$B$127,2,#REF!='1. Customizable Structure'!$B$128,3))</f>
        <v>#REF!</v>
      </c>
      <c r="E38" s="588"/>
      <c r="F38" s="589" t="e" cm="1">
        <f t="array" ref="F38">IF(#REF!="","",_xlfn.IFS(#REF!='1. Customizable Structure'!$D$126,1,#REF!='1. Customizable Structure'!$D$127,2,#REF!='1. Customizable Structure'!$D$128,3))</f>
        <v>#REF!</v>
      </c>
      <c r="G38" s="589"/>
      <c r="H38" s="11" t="e">
        <f t="shared" si="1"/>
        <v>#REF!</v>
      </c>
      <c r="I38" s="589" t="e" cm="1">
        <f t="array" ref="I38">IF(#REF!="","",_xlfn.IFS(#REF!='1. Customizable Structure'!$F$126,1,#REF!='1. Customizable Structure'!$F$127,2,#REF!='1. Customizable Structure'!$F$128,3))</f>
        <v>#REF!</v>
      </c>
      <c r="J38" s="589"/>
      <c r="K38" s="590"/>
      <c r="L38" s="589" t="e" cm="1">
        <f t="array" ref="L38">IF(#REF!="","",_xlfn.IFS(#REF!='1. Customizable Structure'!$H$126,1,#REF!='1. Customizable Structure'!$H$127,2,#REF!='1. Customizable Structure'!$H$128,3))</f>
        <v>#REF!</v>
      </c>
      <c r="M38" s="589"/>
      <c r="N38" s="11" t="e">
        <f t="shared" si="0"/>
        <v>#REF!</v>
      </c>
      <c r="O38" s="589" t="e" cm="1">
        <f t="array" ref="O38">IF(#REF!="","",_xlfn.IFS(#REF!='1. Customizable Structure'!$J$126,1,#REF!='1. Customizable Structure'!$J$127,2,#REF!='1. Customizable Structure'!$J$128,3))</f>
        <v>#REF!</v>
      </c>
      <c r="P38" s="589"/>
      <c r="Q38" s="12" t="str" cm="1">
        <f t="array" ref="Q38">IFERROR(_xlfn.IFS(AND(H38=3,N38=1),"C",AND(H38=3,N38=2),"C",AND(H38=2,N38=1),"C",AND(H38=2,N38=2),"C",AND(H38=3,N38=3),"A",AND(H38=1,N38=1),"D",AND(H38=1,N38=3),"B",AND(H38=1,N38=2),"B",AND(H38=2,N38=3),"B",AND(H38=2,N38=2),"B"),"")</f>
        <v/>
      </c>
      <c r="R38" s="12" t="str" cm="1">
        <f t="array" ref="R38">IF(Q38="","",_xlfn.IFS(Q38="C",1,Q38="A",2,Q38="D",3,Q38="B",4))</f>
        <v/>
      </c>
      <c r="S38" s="12" t="str" cm="1">
        <f t="array" ref="S38">IFERROR(_xlfn.IFS(AND(O38=1,Q38="C"),1,AND(O38=1,Q38="A"),2,AND(O38=1,Q38="D"),3,AND(O38=1,Q38="B"),4,AND(O38=2,Q38="C"),5,AND(O38=2,Q38="A"),6,AND(O38=2,Q38="D"),7,AND(O38=2,Q38="B"),8,AND(O38=3,Q38="C"),9,AND(O38=3,Q38="A"),10,AND(O38=3,Q38="D"),11,AND(O38=3,Q38="B"),12),"")</f>
        <v/>
      </c>
      <c r="T38" s="13"/>
      <c r="U38" s="13"/>
    </row>
    <row r="39" spans="2:23" s="10" customFormat="1" ht="30" customHeight="1">
      <c r="B39" s="586" t="e">
        <f>IF(#REF!="","",#REF!)</f>
        <v>#REF!</v>
      </c>
      <c r="C39" s="586"/>
      <c r="D39" s="587" t="e" cm="1">
        <f t="array" ref="D39">IF(#REF!="","",_xlfn.IFS(#REF!='1. Customizable Structure'!$B$126,1,#REF!='1. Customizable Structure'!$B$127,2,#REF!='1. Customizable Structure'!$B$128,3))</f>
        <v>#REF!</v>
      </c>
      <c r="E39" s="588"/>
      <c r="F39" s="589" t="e" cm="1">
        <f t="array" ref="F39">IF(#REF!="","",_xlfn.IFS(#REF!='1. Customizable Structure'!$D$126,1,#REF!='1. Customizable Structure'!$D$127,2,#REF!='1. Customizable Structure'!$D$128,3))</f>
        <v>#REF!</v>
      </c>
      <c r="G39" s="589"/>
      <c r="H39" s="11" t="e">
        <f t="shared" si="1"/>
        <v>#REF!</v>
      </c>
      <c r="I39" s="589" t="e" cm="1">
        <f t="array" ref="I39">IF(#REF!="","",_xlfn.IFS(#REF!='1. Customizable Structure'!$F$126,1,#REF!='1. Customizable Structure'!$F$127,2,#REF!='1. Customizable Structure'!$F$128,3))</f>
        <v>#REF!</v>
      </c>
      <c r="J39" s="589"/>
      <c r="K39" s="590"/>
      <c r="L39" s="589" t="e" cm="1">
        <f t="array" ref="L39">IF(#REF!="","",_xlfn.IFS(#REF!='1. Customizable Structure'!$H$126,1,#REF!='1. Customizable Structure'!$H$127,2,#REF!='1. Customizable Structure'!$H$128,3))</f>
        <v>#REF!</v>
      </c>
      <c r="M39" s="589"/>
      <c r="N39" s="11" t="e">
        <f t="shared" si="0"/>
        <v>#REF!</v>
      </c>
      <c r="O39" s="589" t="e" cm="1">
        <f t="array" ref="O39">IF(#REF!="","",_xlfn.IFS(#REF!='1. Customizable Structure'!$J$126,1,#REF!='1. Customizable Structure'!$J$127,2,#REF!='1. Customizable Structure'!$J$128,3))</f>
        <v>#REF!</v>
      </c>
      <c r="P39" s="589"/>
      <c r="Q39" s="12" t="str" cm="1">
        <f t="array" ref="Q39">IFERROR(_xlfn.IFS(AND(H39=3,N39=1),"C",AND(H39=3,N39=2),"C",AND(H39=2,N39=1),"C",AND(H39=2,N39=2),"C",AND(H39=3,N39=3),"A",AND(H39=1,N39=1),"D",AND(H39=1,N39=3),"B",AND(H39=1,N39=2),"B",AND(H39=2,N39=3),"B",AND(H39=2,N39=2),"B"),"")</f>
        <v/>
      </c>
      <c r="R39" s="12" t="str" cm="1">
        <f t="array" ref="R39">IF(Q39="","",_xlfn.IFS(Q39="C",1,Q39="A",2,Q39="D",3,Q39="B",4))</f>
        <v/>
      </c>
      <c r="S39" s="12" t="str" cm="1">
        <f t="array" ref="S39">IFERROR(_xlfn.IFS(AND(O39=1,Q39="C"),1,AND(O39=1,Q39="A"),2,AND(O39=1,Q39="D"),3,AND(O39=1,Q39="B"),4,AND(O39=2,Q39="C"),5,AND(O39=2,Q39="A"),6,AND(O39=2,Q39="D"),7,AND(O39=2,Q39="B"),8,AND(O39=3,Q39="C"),9,AND(O39=3,Q39="A"),10,AND(O39=3,Q39="D"),11,AND(O39=3,Q39="B"),12),"")</f>
        <v/>
      </c>
      <c r="T39" s="13"/>
      <c r="U39" s="13"/>
    </row>
    <row r="40" spans="2:23" s="10" customFormat="1" ht="30" customHeight="1">
      <c r="B40" s="586" t="e">
        <f>IF(#REF!="","",#REF!)</f>
        <v>#REF!</v>
      </c>
      <c r="C40" s="586"/>
      <c r="D40" s="587" t="e" cm="1">
        <f t="array" ref="D40">IF(#REF!="","",_xlfn.IFS(#REF!='1. Customizable Structure'!$B$126,1,#REF!='1. Customizable Structure'!$B$127,2,#REF!='1. Customizable Structure'!$B$128,3))</f>
        <v>#REF!</v>
      </c>
      <c r="E40" s="588"/>
      <c r="F40" s="589" t="e" cm="1">
        <f t="array" ref="F40">IF(#REF!="","",_xlfn.IFS(#REF!='1. Customizable Structure'!$D$126,1,#REF!='1. Customizable Structure'!$D$127,2,#REF!='1. Customizable Structure'!$D$128,3))</f>
        <v>#REF!</v>
      </c>
      <c r="G40" s="589"/>
      <c r="H40" s="11" t="e">
        <f t="shared" si="1"/>
        <v>#REF!</v>
      </c>
      <c r="I40" s="589" t="e" cm="1">
        <f t="array" ref="I40">IF(#REF!="","",_xlfn.IFS(#REF!='1. Customizable Structure'!$F$126,1,#REF!='1. Customizable Structure'!$F$127,2,#REF!='1. Customizable Structure'!$F$128,3))</f>
        <v>#REF!</v>
      </c>
      <c r="J40" s="589"/>
      <c r="K40" s="590"/>
      <c r="L40" s="589" t="e" cm="1">
        <f t="array" ref="L40">IF(#REF!="","",_xlfn.IFS(#REF!='1. Customizable Structure'!$H$126,1,#REF!='1. Customizable Structure'!$H$127,2,#REF!='1. Customizable Structure'!$H$128,3))</f>
        <v>#REF!</v>
      </c>
      <c r="M40" s="589"/>
      <c r="N40" s="11" t="e">
        <f t="shared" si="0"/>
        <v>#REF!</v>
      </c>
      <c r="O40" s="589" t="e" cm="1">
        <f t="array" ref="O40">IF(#REF!="","",_xlfn.IFS(#REF!='1. Customizable Structure'!$J$126,1,#REF!='1. Customizable Structure'!$J$127,2,#REF!='1. Customizable Structure'!$J$128,3))</f>
        <v>#REF!</v>
      </c>
      <c r="P40" s="589"/>
      <c r="Q40" s="12" t="str" cm="1">
        <f t="array" ref="Q40">IFERROR(_xlfn.IFS(AND(H40=3,N40=1),"C",AND(H40=3,N40=2),"C",AND(H40=2,N40=1),"C",AND(H40=2,N40=2),"C",AND(H40=3,N40=3),"A",AND(H40=1,N40=1),"D",AND(H40=1,N40=3),"B",AND(H40=1,N40=2),"B",AND(H40=2,N40=3),"B",AND(H40=2,N40=2),"B"),"")</f>
        <v/>
      </c>
      <c r="R40" s="12" t="str" cm="1">
        <f t="array" ref="R40">IF(Q40="","",_xlfn.IFS(Q40="C",1,Q40="A",2,Q40="D",3,Q40="B",4))</f>
        <v/>
      </c>
      <c r="S40" s="12" t="str" cm="1">
        <f t="array" ref="S40">IFERROR(_xlfn.IFS(AND(O40=1,Q40="C"),1,AND(O40=1,Q40="A"),2,AND(O40=1,Q40="D"),3,AND(O40=1,Q40="B"),4,AND(O40=2,Q40="C"),5,AND(O40=2,Q40="A"),6,AND(O40=2,Q40="D"),7,AND(O40=2,Q40="B"),8,AND(O40=3,Q40="C"),9,AND(O40=3,Q40="A"),10,AND(O40=3,Q40="D"),11,AND(O40=3,Q40="B"),12),"")</f>
        <v/>
      </c>
      <c r="T40" s="13"/>
      <c r="U40" s="13"/>
    </row>
    <row r="41" spans="2:23" s="10" customFormat="1" ht="30" customHeight="1">
      <c r="B41" s="586" t="e">
        <f>IF(#REF!="","",#REF!)</f>
        <v>#REF!</v>
      </c>
      <c r="C41" s="586"/>
      <c r="D41" s="587" t="e" cm="1">
        <f t="array" ref="D41">IF(#REF!="","",_xlfn.IFS(#REF!='1. Customizable Structure'!$B$126,1,#REF!='1. Customizable Structure'!$B$127,2,#REF!='1. Customizable Structure'!$B$128,3))</f>
        <v>#REF!</v>
      </c>
      <c r="E41" s="588"/>
      <c r="F41" s="589" t="e" cm="1">
        <f t="array" ref="F41">IF(#REF!="","",_xlfn.IFS(#REF!='1. Customizable Structure'!$D$126,1,#REF!='1. Customizable Structure'!$D$127,2,#REF!='1. Customizable Structure'!$D$128,3))</f>
        <v>#REF!</v>
      </c>
      <c r="G41" s="589"/>
      <c r="H41" s="11" t="e">
        <f t="shared" si="1"/>
        <v>#REF!</v>
      </c>
      <c r="I41" s="589" t="e" cm="1">
        <f t="array" ref="I41">IF(#REF!="","",_xlfn.IFS(#REF!='1. Customizable Structure'!$F$126,1,#REF!='1. Customizable Structure'!$F$127,2,#REF!='1. Customizable Structure'!$F$128,3))</f>
        <v>#REF!</v>
      </c>
      <c r="J41" s="589"/>
      <c r="K41" s="590"/>
      <c r="L41" s="589" t="e" cm="1">
        <f t="array" ref="L41">IF(#REF!="","",_xlfn.IFS(#REF!='1. Customizable Structure'!$H$126,1,#REF!='1. Customizable Structure'!$H$127,2,#REF!='1. Customizable Structure'!$H$128,3))</f>
        <v>#REF!</v>
      </c>
      <c r="M41" s="589"/>
      <c r="N41" s="11" t="e">
        <f t="shared" si="0"/>
        <v>#REF!</v>
      </c>
      <c r="O41" s="589" t="e" cm="1">
        <f t="array" ref="O41">IF(#REF!="","",_xlfn.IFS(#REF!='1. Customizable Structure'!$J$126,1,#REF!='1. Customizable Structure'!$J$127,2,#REF!='1. Customizable Structure'!$J$128,3))</f>
        <v>#REF!</v>
      </c>
      <c r="P41" s="589"/>
      <c r="Q41" s="12" t="str" cm="1">
        <f t="array" ref="Q41">IFERROR(_xlfn.IFS(AND(H41=3,N41=1),"C",AND(H41=3,N41=2),"C",AND(H41=2,N41=1),"C",AND(H41=2,N41=2),"C",AND(H41=3,N41=3),"A",AND(H41=1,N41=1),"D",AND(H41=1,N41=3),"B",AND(H41=1,N41=2),"B",AND(H41=2,N41=3),"B",AND(H41=2,N41=2),"B"),"")</f>
        <v/>
      </c>
      <c r="R41" s="12" t="str" cm="1">
        <f t="array" ref="R41">IF(Q41="","",_xlfn.IFS(Q41="C",1,Q41="A",2,Q41="D",3,Q41="B",4))</f>
        <v/>
      </c>
      <c r="S41" s="12" t="str" cm="1">
        <f t="array" ref="S41">IFERROR(_xlfn.IFS(AND(O41=1,Q41="C"),1,AND(O41=1,Q41="A"),2,AND(O41=1,Q41="D"),3,AND(O41=1,Q41="B"),4,AND(O41=2,Q41="C"),5,AND(O41=2,Q41="A"),6,AND(O41=2,Q41="D"),7,AND(O41=2,Q41="B"),8,AND(O41=3,Q41="C"),9,AND(O41=3,Q41="A"),10,AND(O41=3,Q41="D"),11,AND(O41=3,Q41="B"),12),"")</f>
        <v/>
      </c>
      <c r="T41" s="13"/>
      <c r="U41" s="13"/>
    </row>
    <row r="42" spans="2:23" s="10" customFormat="1" ht="30" customHeight="1">
      <c r="B42" s="586" t="e">
        <f>IF(#REF!="","",#REF!)</f>
        <v>#REF!</v>
      </c>
      <c r="C42" s="586"/>
      <c r="D42" s="587" t="e" cm="1">
        <f t="array" ref="D42">IF(#REF!="","",_xlfn.IFS(#REF!='1. Customizable Structure'!$B$126,1,#REF!='1. Customizable Structure'!$B$127,2,#REF!='1. Customizable Structure'!$B$128,3))</f>
        <v>#REF!</v>
      </c>
      <c r="E42" s="588"/>
      <c r="F42" s="589" t="e" cm="1">
        <f t="array" ref="F42">IF(#REF!="","",_xlfn.IFS(#REF!='1. Customizable Structure'!$D$126,1,#REF!='1. Customizable Structure'!$D$127,2,#REF!='1. Customizable Structure'!$D$128,3))</f>
        <v>#REF!</v>
      </c>
      <c r="G42" s="589"/>
      <c r="H42" s="11" t="e">
        <f t="shared" si="1"/>
        <v>#REF!</v>
      </c>
      <c r="I42" s="589" t="e" cm="1">
        <f t="array" ref="I42">IF(#REF!="","",_xlfn.IFS(#REF!='1. Customizable Structure'!$F$126,1,#REF!='1. Customizable Structure'!$F$127,2,#REF!='1. Customizable Structure'!$F$128,3))</f>
        <v>#REF!</v>
      </c>
      <c r="J42" s="589"/>
      <c r="K42" s="590"/>
      <c r="L42" s="589" t="e" cm="1">
        <f t="array" ref="L42">IF(#REF!="","",_xlfn.IFS(#REF!='1. Customizable Structure'!$H$126,1,#REF!='1. Customizable Structure'!$H$127,2,#REF!='1. Customizable Structure'!$H$128,3))</f>
        <v>#REF!</v>
      </c>
      <c r="M42" s="589"/>
      <c r="N42" s="11" t="e">
        <f t="shared" si="0"/>
        <v>#REF!</v>
      </c>
      <c r="O42" s="589" t="e" cm="1">
        <f t="array" ref="O42">IF(#REF!="","",_xlfn.IFS(#REF!='1. Customizable Structure'!$J$126,1,#REF!='1. Customizable Structure'!$J$127,2,#REF!='1. Customizable Structure'!$J$128,3))</f>
        <v>#REF!</v>
      </c>
      <c r="P42" s="589"/>
      <c r="Q42" s="12" t="str" cm="1">
        <f t="array" ref="Q42">IFERROR(_xlfn.IFS(AND(H42=3,N42=1),"C",AND(H42=3,N42=2),"C",AND(H42=2,N42=1),"C",AND(H42=2,N42=2),"C",AND(H42=3,N42=3),"A",AND(H42=1,N42=1),"D",AND(H42=1,N42=3),"B",AND(H42=1,N42=2),"B",AND(H42=2,N42=3),"B",AND(H42=2,N42=2),"B"),"")</f>
        <v/>
      </c>
      <c r="R42" s="12" t="str" cm="1">
        <f t="array" ref="R42">IF(Q42="","",_xlfn.IFS(Q42="C",1,Q42="A",2,Q42="D",3,Q42="B",4))</f>
        <v/>
      </c>
      <c r="S42" s="12" t="str" cm="1">
        <f t="array" ref="S42">IFERROR(_xlfn.IFS(AND(O42=1,Q42="C"),1,AND(O42=1,Q42="A"),2,AND(O42=1,Q42="D"),3,AND(O42=1,Q42="B"),4,AND(O42=2,Q42="C"),5,AND(O42=2,Q42="A"),6,AND(O42=2,Q42="D"),7,AND(O42=2,Q42="B"),8,AND(O42=3,Q42="C"),9,AND(O42=3,Q42="A"),10,AND(O42=3,Q42="D"),11,AND(O42=3,Q42="B"),12),"")</f>
        <v/>
      </c>
      <c r="T42" s="13"/>
      <c r="U42" s="13"/>
    </row>
    <row r="43" spans="2:23" s="10" customFormat="1" ht="30" customHeight="1">
      <c r="B43" s="586" t="e">
        <f>IF(#REF!="","",#REF!)</f>
        <v>#REF!</v>
      </c>
      <c r="C43" s="586"/>
      <c r="D43" s="587" t="e" cm="1">
        <f t="array" ref="D43">IF(#REF!="","",_xlfn.IFS(#REF!='1. Customizable Structure'!$B$126,1,#REF!='1. Customizable Structure'!$B$127,2,#REF!='1. Customizable Structure'!$B$128,3))</f>
        <v>#REF!</v>
      </c>
      <c r="E43" s="588"/>
      <c r="F43" s="589" t="e" cm="1">
        <f t="array" ref="F43">IF(#REF!="","",_xlfn.IFS(#REF!='1. Customizable Structure'!$D$126,1,#REF!='1. Customizable Structure'!$D$127,2,#REF!='1. Customizable Structure'!$D$128,3))</f>
        <v>#REF!</v>
      </c>
      <c r="G43" s="589"/>
      <c r="H43" s="11" t="e">
        <f t="shared" si="1"/>
        <v>#REF!</v>
      </c>
      <c r="I43" s="589" t="e" cm="1">
        <f t="array" ref="I43">IF(#REF!="","",_xlfn.IFS(#REF!='1. Customizable Structure'!$F$126,1,#REF!='1. Customizable Structure'!$F$127,2,#REF!='1. Customizable Structure'!$F$128,3))</f>
        <v>#REF!</v>
      </c>
      <c r="J43" s="589"/>
      <c r="K43" s="590"/>
      <c r="L43" s="589" t="e" cm="1">
        <f t="array" ref="L43">IF(#REF!="","",_xlfn.IFS(#REF!='1. Customizable Structure'!$H$126,1,#REF!='1. Customizable Structure'!$H$127,2,#REF!='1. Customizable Structure'!$H$128,3))</f>
        <v>#REF!</v>
      </c>
      <c r="M43" s="589"/>
      <c r="N43" s="11" t="e">
        <f t="shared" si="0"/>
        <v>#REF!</v>
      </c>
      <c r="O43" s="589" t="e" cm="1">
        <f t="array" ref="O43">IF(#REF!="","",_xlfn.IFS(#REF!='1. Customizable Structure'!$J$126,1,#REF!='1. Customizable Structure'!$J$127,2,#REF!='1. Customizable Structure'!$J$128,3))</f>
        <v>#REF!</v>
      </c>
      <c r="P43" s="589"/>
      <c r="Q43" s="12" t="str" cm="1">
        <f t="array" ref="Q43">IFERROR(_xlfn.IFS(AND(H43=3,N43=1),"C",AND(H43=3,N43=2),"C",AND(H43=2,N43=1),"C",AND(H43=2,N43=2),"C",AND(H43=3,N43=3),"A",AND(H43=1,N43=1),"D",AND(H43=1,N43=3),"B",AND(H43=1,N43=2),"B",AND(H43=2,N43=3),"B",AND(H43=2,N43=2),"B"),"")</f>
        <v/>
      </c>
      <c r="R43" s="12" t="str" cm="1">
        <f t="array" ref="R43">IF(Q43="","",_xlfn.IFS(Q43="C",1,Q43="A",2,Q43="D",3,Q43="B",4))</f>
        <v/>
      </c>
      <c r="S43" s="12" t="str" cm="1">
        <f t="array" ref="S43">IFERROR(_xlfn.IFS(AND(O43=1,Q43="C"),1,AND(O43=1,Q43="A"),2,AND(O43=1,Q43="D"),3,AND(O43=1,Q43="B"),4,AND(O43=2,Q43="C"),5,AND(O43=2,Q43="A"),6,AND(O43=2,Q43="D"),7,AND(O43=2,Q43="B"),8,AND(O43=3,Q43="C"),9,AND(O43=3,Q43="A"),10,AND(O43=3,Q43="D"),11,AND(O43=3,Q43="B"),12),"")</f>
        <v/>
      </c>
      <c r="T43" s="13"/>
      <c r="U43" s="13"/>
    </row>
    <row r="44" spans="2:23" s="10" customFormat="1" ht="30" customHeight="1">
      <c r="B44" s="586" t="e">
        <f>IF(#REF!="","",#REF!)</f>
        <v>#REF!</v>
      </c>
      <c r="C44" s="586"/>
      <c r="D44" s="587" t="e" cm="1">
        <f t="array" ref="D44">IF(#REF!="","",_xlfn.IFS(#REF!='1. Customizable Structure'!$B$126,1,#REF!='1. Customizable Structure'!$B$127,2,#REF!='1. Customizable Structure'!$B$128,3))</f>
        <v>#REF!</v>
      </c>
      <c r="E44" s="588"/>
      <c r="F44" s="589" t="e" cm="1">
        <f t="array" ref="F44">IF(#REF!="","",_xlfn.IFS(#REF!='1. Customizable Structure'!$D$126,1,#REF!='1. Customizable Structure'!$D$127,2,#REF!='1. Customizable Structure'!$D$128,3))</f>
        <v>#REF!</v>
      </c>
      <c r="G44" s="589"/>
      <c r="H44" s="11" t="e">
        <f t="shared" si="1"/>
        <v>#REF!</v>
      </c>
      <c r="I44" s="589" t="e" cm="1">
        <f t="array" ref="I44">IF(#REF!="","",_xlfn.IFS(#REF!='1. Customizable Structure'!$F$126,1,#REF!='1. Customizable Structure'!$F$127,2,#REF!='1. Customizable Structure'!$F$128,3))</f>
        <v>#REF!</v>
      </c>
      <c r="J44" s="589"/>
      <c r="K44" s="590"/>
      <c r="L44" s="589" t="e" cm="1">
        <f t="array" ref="L44">IF(#REF!="","",_xlfn.IFS(#REF!='1. Customizable Structure'!$H$126,1,#REF!='1. Customizable Structure'!$H$127,2,#REF!='1. Customizable Structure'!$H$128,3))</f>
        <v>#REF!</v>
      </c>
      <c r="M44" s="589"/>
      <c r="N44" s="11" t="e">
        <f t="shared" si="0"/>
        <v>#REF!</v>
      </c>
      <c r="O44" s="589" t="e" cm="1">
        <f t="array" ref="O44">IF(#REF!="","",_xlfn.IFS(#REF!='1. Customizable Structure'!$J$126,1,#REF!='1. Customizable Structure'!$J$127,2,#REF!='1. Customizable Structure'!$J$128,3))</f>
        <v>#REF!</v>
      </c>
      <c r="P44" s="589"/>
      <c r="Q44" s="12" t="str" cm="1">
        <f t="array" ref="Q44">IFERROR(_xlfn.IFS(AND(H44=3,N44=1),"C",AND(H44=3,N44=2),"C",AND(H44=2,N44=1),"C",AND(H44=2,N44=2),"C",AND(H44=3,N44=3),"A",AND(H44=1,N44=1),"D",AND(H44=1,N44=3),"B",AND(H44=1,N44=2),"B",AND(H44=2,N44=3),"B",AND(H44=2,N44=2),"B"),"")</f>
        <v/>
      </c>
      <c r="R44" s="12" t="str" cm="1">
        <f t="array" ref="R44">IF(Q44="","",_xlfn.IFS(Q44="C",1,Q44="A",2,Q44="D",3,Q44="B",4))</f>
        <v/>
      </c>
      <c r="S44" s="12" t="str" cm="1">
        <f t="array" ref="S44">IFERROR(_xlfn.IFS(AND(O44=1,Q44="C"),1,AND(O44=1,Q44="A"),2,AND(O44=1,Q44="D"),3,AND(O44=1,Q44="B"),4,AND(O44=2,Q44="C"),5,AND(O44=2,Q44="A"),6,AND(O44=2,Q44="D"),7,AND(O44=2,Q44="B"),8,AND(O44=3,Q44="C"),9,AND(O44=3,Q44="A"),10,AND(O44=3,Q44="D"),11,AND(O44=3,Q44="B"),12),"")</f>
        <v/>
      </c>
      <c r="T44" s="13"/>
      <c r="U44" s="13"/>
    </row>
    <row r="45" spans="2:23" s="10" customFormat="1" ht="30" customHeight="1">
      <c r="B45" s="586" t="e">
        <f>IF(#REF!="","",#REF!)</f>
        <v>#REF!</v>
      </c>
      <c r="C45" s="586"/>
      <c r="D45" s="587" t="e" cm="1">
        <f t="array" ref="D45">IF(#REF!="","",_xlfn.IFS(#REF!='1. Customizable Structure'!$B$126,1,#REF!='1. Customizable Structure'!$B$127,2,#REF!='1. Customizable Structure'!$B$128,3))</f>
        <v>#REF!</v>
      </c>
      <c r="E45" s="588"/>
      <c r="F45" s="589" t="e" cm="1">
        <f t="array" ref="F45">IF(#REF!="","",_xlfn.IFS(#REF!='1. Customizable Structure'!$D$126,1,#REF!='1. Customizable Structure'!$D$127,2,#REF!='1. Customizable Structure'!$D$128,3))</f>
        <v>#REF!</v>
      </c>
      <c r="G45" s="589"/>
      <c r="H45" s="11" t="e">
        <f t="shared" si="1"/>
        <v>#REF!</v>
      </c>
      <c r="I45" s="589" t="e" cm="1">
        <f t="array" ref="I45">IF(#REF!="","",_xlfn.IFS(#REF!='1. Customizable Structure'!$F$126,1,#REF!='1. Customizable Structure'!$F$127,2,#REF!='1. Customizable Structure'!$F$128,3))</f>
        <v>#REF!</v>
      </c>
      <c r="J45" s="589"/>
      <c r="K45" s="590"/>
      <c r="L45" s="589" t="e" cm="1">
        <f t="array" ref="L45">IF(#REF!="","",_xlfn.IFS(#REF!='1. Customizable Structure'!$H$126,1,#REF!='1. Customizable Structure'!$H$127,2,#REF!='1. Customizable Structure'!$H$128,3))</f>
        <v>#REF!</v>
      </c>
      <c r="M45" s="589"/>
      <c r="N45" s="11" t="e">
        <f t="shared" si="0"/>
        <v>#REF!</v>
      </c>
      <c r="O45" s="589" t="e" cm="1">
        <f t="array" ref="O45">IF(#REF!="","",_xlfn.IFS(#REF!='1. Customizable Structure'!$J$126,1,#REF!='1. Customizable Structure'!$J$127,2,#REF!='1. Customizable Structure'!$J$128,3))</f>
        <v>#REF!</v>
      </c>
      <c r="P45" s="589"/>
      <c r="Q45" s="12" t="str" cm="1">
        <f t="array" ref="Q45">IFERROR(_xlfn.IFS(AND(H45=3,N45=1),"C",AND(H45=3,N45=2),"C",AND(H45=2,N45=1),"C",AND(H45=2,N45=2),"C",AND(H45=3,N45=3),"A",AND(H45=1,N45=1),"D",AND(H45=1,N45=3),"B",AND(H45=1,N45=2),"B",AND(H45=2,N45=3),"B",AND(H45=2,N45=2),"B"),"")</f>
        <v/>
      </c>
      <c r="R45" s="12" t="str" cm="1">
        <f t="array" ref="R45">IF(Q45="","",_xlfn.IFS(Q45="C",1,Q45="A",2,Q45="D",3,Q45="B",4))</f>
        <v/>
      </c>
      <c r="S45" s="12" t="str" cm="1">
        <f t="array" ref="S45">IFERROR(_xlfn.IFS(AND(O45=1,Q45="C"),1,AND(O45=1,Q45="A"),2,AND(O45=1,Q45="D"),3,AND(O45=1,Q45="B"),4,AND(O45=2,Q45="C"),5,AND(O45=2,Q45="A"),6,AND(O45=2,Q45="D"),7,AND(O45=2,Q45="B"),8,AND(O45=3,Q45="C"),9,AND(O45=3,Q45="A"),10,AND(O45=3,Q45="D"),11,AND(O45=3,Q45="B"),12),"")</f>
        <v/>
      </c>
      <c r="T45" s="13"/>
      <c r="U45" s="13"/>
    </row>
    <row r="46" spans="2:23" s="10" customFormat="1" ht="30" customHeight="1">
      <c r="B46" s="586" t="e">
        <f>IF(#REF!="","",#REF!)</f>
        <v>#REF!</v>
      </c>
      <c r="C46" s="586"/>
      <c r="D46" s="587" t="e" cm="1">
        <f t="array" ref="D46">IF(#REF!="","",_xlfn.IFS(#REF!='1. Customizable Structure'!$B$126,1,#REF!='1. Customizable Structure'!$B$127,2,#REF!='1. Customizable Structure'!$B$128,3))</f>
        <v>#REF!</v>
      </c>
      <c r="E46" s="588"/>
      <c r="F46" s="589" t="e" cm="1">
        <f t="array" ref="F46">IF(#REF!="","",_xlfn.IFS(#REF!='1. Customizable Structure'!$D$126,1,#REF!='1. Customizable Structure'!$D$127,2,#REF!='1. Customizable Structure'!$D$128,3))</f>
        <v>#REF!</v>
      </c>
      <c r="G46" s="589"/>
      <c r="H46" s="11" t="e">
        <f t="shared" si="1"/>
        <v>#REF!</v>
      </c>
      <c r="I46" s="589" t="e" cm="1">
        <f t="array" ref="I46">IF(#REF!="","",_xlfn.IFS(#REF!='1. Customizable Structure'!$F$126,1,#REF!='1. Customizable Structure'!$F$127,2,#REF!='1. Customizable Structure'!$F$128,3))</f>
        <v>#REF!</v>
      </c>
      <c r="J46" s="589"/>
      <c r="K46" s="590"/>
      <c r="L46" s="589" t="e" cm="1">
        <f t="array" ref="L46">IF(#REF!="","",_xlfn.IFS(#REF!='1. Customizable Structure'!$H$126,1,#REF!='1. Customizable Structure'!$H$127,2,#REF!='1. Customizable Structure'!$H$128,3))</f>
        <v>#REF!</v>
      </c>
      <c r="M46" s="589"/>
      <c r="N46" s="11" t="e">
        <f t="shared" si="0"/>
        <v>#REF!</v>
      </c>
      <c r="O46" s="589" t="e" cm="1">
        <f t="array" ref="O46">IF(#REF!="","",_xlfn.IFS(#REF!='1. Customizable Structure'!$J$126,1,#REF!='1. Customizable Structure'!$J$127,2,#REF!='1. Customizable Structure'!$J$128,3))</f>
        <v>#REF!</v>
      </c>
      <c r="P46" s="589"/>
      <c r="Q46" s="12" t="str" cm="1">
        <f t="array" ref="Q46">IFERROR(_xlfn.IFS(AND(H46=3,N46=1),"C",AND(H46=3,N46=2),"C",AND(H46=2,N46=1),"C",AND(H46=2,N46=2),"C",AND(H46=3,N46=3),"A",AND(H46=1,N46=1),"D",AND(H46=1,N46=3),"B",AND(H46=1,N46=2),"B",AND(H46=2,N46=3),"B",AND(H46=2,N46=2),"B"),"")</f>
        <v/>
      </c>
      <c r="R46" s="12" t="str" cm="1">
        <f t="array" ref="R46">IF(Q46="","",_xlfn.IFS(Q46="C",1,Q46="A",2,Q46="D",3,Q46="B",4))</f>
        <v/>
      </c>
      <c r="S46" s="12" t="str" cm="1">
        <f t="array" ref="S46">IFERROR(_xlfn.IFS(AND(O46=1,Q46="C"),1,AND(O46=1,Q46="A"),2,AND(O46=1,Q46="D"),3,AND(O46=1,Q46="B"),4,AND(O46=2,Q46="C"),5,AND(O46=2,Q46="A"),6,AND(O46=2,Q46="D"),7,AND(O46=2,Q46="B"),8,AND(O46=3,Q46="C"),9,AND(O46=3,Q46="A"),10,AND(O46=3,Q46="D"),11,AND(O46=3,Q46="B"),12),"")</f>
        <v/>
      </c>
      <c r="T46" s="13"/>
      <c r="U46" s="13"/>
    </row>
    <row r="47" spans="2:23" s="10" customFormat="1" ht="30" customHeight="1">
      <c r="B47" s="586" t="e">
        <f>IF(#REF!="","",#REF!)</f>
        <v>#REF!</v>
      </c>
      <c r="C47" s="586"/>
      <c r="D47" s="587" t="e" cm="1">
        <f t="array" ref="D47">IF(#REF!="","",_xlfn.IFS(#REF!='1. Customizable Structure'!$B$126,1,#REF!='1. Customizable Structure'!$B$127,2,#REF!='1. Customizable Structure'!$B$128,3))</f>
        <v>#REF!</v>
      </c>
      <c r="E47" s="588"/>
      <c r="F47" s="589" t="e" cm="1">
        <f t="array" ref="F47">IF(#REF!="","",_xlfn.IFS(#REF!='1. Customizable Structure'!$D$126,1,#REF!='1. Customizable Structure'!$D$127,2,#REF!='1. Customizable Structure'!$D$128,3))</f>
        <v>#REF!</v>
      </c>
      <c r="G47" s="589"/>
      <c r="H47" s="11" t="e">
        <f t="shared" si="1"/>
        <v>#REF!</v>
      </c>
      <c r="I47" s="589" t="e" cm="1">
        <f t="array" ref="I47">IF(#REF!="","",_xlfn.IFS(#REF!='1. Customizable Structure'!$F$126,1,#REF!='1. Customizable Structure'!$F$127,2,#REF!='1. Customizable Structure'!$F$128,3))</f>
        <v>#REF!</v>
      </c>
      <c r="J47" s="589"/>
      <c r="K47" s="590"/>
      <c r="L47" s="589" t="e" cm="1">
        <f t="array" ref="L47">IF(#REF!="","",_xlfn.IFS(#REF!='1. Customizable Structure'!$H$126,1,#REF!='1. Customizable Structure'!$H$127,2,#REF!='1. Customizable Structure'!$H$128,3))</f>
        <v>#REF!</v>
      </c>
      <c r="M47" s="589"/>
      <c r="N47" s="11" t="e">
        <f t="shared" si="0"/>
        <v>#REF!</v>
      </c>
      <c r="O47" s="589" t="e" cm="1">
        <f t="array" ref="O47">IF(#REF!="","",_xlfn.IFS(#REF!='1. Customizable Structure'!$J$126,1,#REF!='1. Customizable Structure'!$J$127,2,#REF!='1. Customizable Structure'!$J$128,3))</f>
        <v>#REF!</v>
      </c>
      <c r="P47" s="589"/>
      <c r="Q47" s="12" t="str" cm="1">
        <f t="array" ref="Q47">IFERROR(_xlfn.IFS(AND(H47=3,N47=1),"C",AND(H47=3,N47=2),"C",AND(H47=2,N47=1),"C",AND(H47=2,N47=2),"C",AND(H47=3,N47=3),"A",AND(H47=1,N47=1),"D",AND(H47=1,N47=3),"B",AND(H47=1,N47=2),"B",AND(H47=2,N47=3),"B",AND(H47=2,N47=2),"B"),"")</f>
        <v/>
      </c>
      <c r="R47" s="12" t="str" cm="1">
        <f t="array" ref="R47">IF(Q47="","",_xlfn.IFS(Q47="C",1,Q47="A",2,Q47="D",3,Q47="B",4))</f>
        <v/>
      </c>
      <c r="S47" s="12" t="str" cm="1">
        <f t="array" ref="S47">IFERROR(_xlfn.IFS(AND(O47=1,Q47="C"),1,AND(O47=1,Q47="A"),2,AND(O47=1,Q47="D"),3,AND(O47=1,Q47="B"),4,AND(O47=2,Q47="C"),5,AND(O47=2,Q47="A"),6,AND(O47=2,Q47="D"),7,AND(O47=2,Q47="B"),8,AND(O47=3,Q47="C"),9,AND(O47=3,Q47="A"),10,AND(O47=3,Q47="D"),11,AND(O47=3,Q47="B"),12),"")</f>
        <v/>
      </c>
      <c r="T47" s="13"/>
      <c r="U47" s="13"/>
    </row>
    <row r="48" spans="2:23" s="10" customFormat="1" ht="30" customHeight="1">
      <c r="B48" s="586" t="e">
        <f>IF(#REF!="","",#REF!)</f>
        <v>#REF!</v>
      </c>
      <c r="C48" s="586"/>
      <c r="D48" s="587" t="e" cm="1">
        <f t="array" ref="D48">IF(#REF!="","",_xlfn.IFS(#REF!='1. Customizable Structure'!$B$126,1,#REF!='1. Customizable Structure'!$B$127,2,#REF!='1. Customizable Structure'!$B$128,3))</f>
        <v>#REF!</v>
      </c>
      <c r="E48" s="588"/>
      <c r="F48" s="589" t="e" cm="1">
        <f t="array" ref="F48">IF(#REF!="","",_xlfn.IFS(#REF!='1. Customizable Structure'!$D$126,1,#REF!='1. Customizable Structure'!$D$127,2,#REF!='1. Customizable Structure'!$D$128,3))</f>
        <v>#REF!</v>
      </c>
      <c r="G48" s="589"/>
      <c r="H48" s="11" t="e">
        <f t="shared" si="1"/>
        <v>#REF!</v>
      </c>
      <c r="I48" s="589" t="e" cm="1">
        <f t="array" ref="I48">IF(#REF!="","",_xlfn.IFS(#REF!='1. Customizable Structure'!$F$126,1,#REF!='1. Customizable Structure'!$F$127,2,#REF!='1. Customizable Structure'!$F$128,3))</f>
        <v>#REF!</v>
      </c>
      <c r="J48" s="589"/>
      <c r="K48" s="590"/>
      <c r="L48" s="589" t="e" cm="1">
        <f t="array" ref="L48">IF(#REF!="","",_xlfn.IFS(#REF!='1. Customizable Structure'!$H$126,1,#REF!='1. Customizable Structure'!$H$127,2,#REF!='1. Customizable Structure'!$H$128,3))</f>
        <v>#REF!</v>
      </c>
      <c r="M48" s="589"/>
      <c r="N48" s="11" t="e">
        <f t="shared" si="0"/>
        <v>#REF!</v>
      </c>
      <c r="O48" s="589" t="e" cm="1">
        <f t="array" ref="O48">IF(#REF!="","",_xlfn.IFS(#REF!='1. Customizable Structure'!$J$126,1,#REF!='1. Customizable Structure'!$J$127,2,#REF!='1. Customizable Structure'!$J$128,3))</f>
        <v>#REF!</v>
      </c>
      <c r="P48" s="589"/>
      <c r="Q48" s="12" t="str" cm="1">
        <f t="array" ref="Q48">IFERROR(_xlfn.IFS(AND(H48=3,N48=1),"C",AND(H48=3,N48=2),"C",AND(H48=2,N48=1),"C",AND(H48=2,N48=2),"C",AND(H48=3,N48=3),"A",AND(H48=1,N48=1),"D",AND(H48=1,N48=3),"B",AND(H48=1,N48=2),"B",AND(H48=2,N48=3),"B",AND(H48=2,N48=2),"B"),"")</f>
        <v/>
      </c>
      <c r="R48" s="12" t="str" cm="1">
        <f t="array" ref="R48">IF(Q48="","",_xlfn.IFS(Q48="C",1,Q48="A",2,Q48="D",3,Q48="B",4))</f>
        <v/>
      </c>
      <c r="S48" s="12" t="str" cm="1">
        <f t="array" ref="S48">IFERROR(_xlfn.IFS(AND(O48=1,Q48="C"),1,AND(O48=1,Q48="A"),2,AND(O48=1,Q48="D"),3,AND(O48=1,Q48="B"),4,AND(O48=2,Q48="C"),5,AND(O48=2,Q48="A"),6,AND(O48=2,Q48="D"),7,AND(O48=2,Q48="B"),8,AND(O48=3,Q48="C"),9,AND(O48=3,Q48="A"),10,AND(O48=3,Q48="D"),11,AND(O48=3,Q48="B"),12),"")</f>
        <v/>
      </c>
      <c r="T48" s="13"/>
      <c r="U48" s="13"/>
    </row>
    <row r="49" spans="2:21" s="10" customFormat="1" ht="30" customHeight="1">
      <c r="B49" s="586" t="e">
        <f>IF(#REF!="","",#REF!)</f>
        <v>#REF!</v>
      </c>
      <c r="C49" s="586"/>
      <c r="D49" s="587" t="e" cm="1">
        <f t="array" ref="D49">IF(#REF!="","",_xlfn.IFS(#REF!='1. Customizable Structure'!$B$126,1,#REF!='1. Customizable Structure'!$B$127,2,#REF!='1. Customizable Structure'!$B$128,3))</f>
        <v>#REF!</v>
      </c>
      <c r="E49" s="588"/>
      <c r="F49" s="589" t="e" cm="1">
        <f t="array" ref="F49">IF(#REF!="","",_xlfn.IFS(#REF!='1. Customizable Structure'!$D$126,1,#REF!='1. Customizable Structure'!$D$127,2,#REF!='1. Customizable Structure'!$D$128,3))</f>
        <v>#REF!</v>
      </c>
      <c r="G49" s="589"/>
      <c r="H49" s="11" t="e">
        <f t="shared" si="1"/>
        <v>#REF!</v>
      </c>
      <c r="I49" s="589" t="e" cm="1">
        <f t="array" ref="I49">IF(#REF!="","",_xlfn.IFS(#REF!='1. Customizable Structure'!$F$126,1,#REF!='1. Customizable Structure'!$F$127,2,#REF!='1. Customizable Structure'!$F$128,3))</f>
        <v>#REF!</v>
      </c>
      <c r="J49" s="589"/>
      <c r="K49" s="590"/>
      <c r="L49" s="589" t="e" cm="1">
        <f t="array" ref="L49">IF(#REF!="","",_xlfn.IFS(#REF!='1. Customizable Structure'!$H$126,1,#REF!='1. Customizable Structure'!$H$127,2,#REF!='1. Customizable Structure'!$H$128,3))</f>
        <v>#REF!</v>
      </c>
      <c r="M49" s="589"/>
      <c r="N49" s="11" t="e">
        <f t="shared" si="0"/>
        <v>#REF!</v>
      </c>
      <c r="O49" s="589" t="e" cm="1">
        <f t="array" ref="O49">IF(#REF!="","",_xlfn.IFS(#REF!='1. Customizable Structure'!$J$126,1,#REF!='1. Customizable Structure'!$J$127,2,#REF!='1. Customizable Structure'!$J$128,3))</f>
        <v>#REF!</v>
      </c>
      <c r="P49" s="589"/>
      <c r="Q49" s="12" t="str" cm="1">
        <f t="array" ref="Q49">IFERROR(_xlfn.IFS(AND(H49=3,N49=1),"C",AND(H49=3,N49=2),"C",AND(H49=2,N49=1),"C",AND(H49=2,N49=2),"C",AND(H49=3,N49=3),"A",AND(H49=1,N49=1),"D",AND(H49=1,N49=3),"B",AND(H49=1,N49=2),"B",AND(H49=2,N49=3),"B",AND(H49=2,N49=2),"B"),"")</f>
        <v/>
      </c>
      <c r="R49" s="12" t="str" cm="1">
        <f t="array" ref="R49">IF(Q49="","",_xlfn.IFS(Q49="C",1,Q49="A",2,Q49="D",3,Q49="B",4))</f>
        <v/>
      </c>
      <c r="S49" s="12" t="str" cm="1">
        <f t="array" ref="S49">IFERROR(_xlfn.IFS(AND(O49=1,Q49="C"),1,AND(O49=1,Q49="A"),2,AND(O49=1,Q49="D"),3,AND(O49=1,Q49="B"),4,AND(O49=2,Q49="C"),5,AND(O49=2,Q49="A"),6,AND(O49=2,Q49="D"),7,AND(O49=2,Q49="B"),8,AND(O49=3,Q49="C"),9,AND(O49=3,Q49="A"),10,AND(O49=3,Q49="D"),11,AND(O49=3,Q49="B"),12),"")</f>
        <v/>
      </c>
      <c r="T49" s="13"/>
      <c r="U49" s="13"/>
    </row>
    <row r="50" spans="2:21" s="10" customFormat="1" ht="30" customHeight="1">
      <c r="B50" s="586" t="e">
        <f>IF(#REF!="","",#REF!)</f>
        <v>#REF!</v>
      </c>
      <c r="C50" s="586"/>
      <c r="D50" s="587" t="e" cm="1">
        <f t="array" ref="D50">IF(#REF!="","",_xlfn.IFS(#REF!='1. Customizable Structure'!$B$126,1,#REF!='1. Customizable Structure'!$B$127,2,#REF!='1. Customizable Structure'!$B$128,3))</f>
        <v>#REF!</v>
      </c>
      <c r="E50" s="588"/>
      <c r="F50" s="589" t="e" cm="1">
        <f t="array" ref="F50">IF(#REF!="","",_xlfn.IFS(#REF!='1. Customizable Structure'!$D$126,1,#REF!='1. Customizable Structure'!$D$127,2,#REF!='1. Customizable Structure'!$D$128,3))</f>
        <v>#REF!</v>
      </c>
      <c r="G50" s="589"/>
      <c r="H50" s="11" t="e">
        <f t="shared" si="1"/>
        <v>#REF!</v>
      </c>
      <c r="I50" s="589" t="e" cm="1">
        <f t="array" ref="I50">IF(#REF!="","",_xlfn.IFS(#REF!='1. Customizable Structure'!$F$126,1,#REF!='1. Customizable Structure'!$F$127,2,#REF!='1. Customizable Structure'!$F$128,3))</f>
        <v>#REF!</v>
      </c>
      <c r="J50" s="589"/>
      <c r="K50" s="590"/>
      <c r="L50" s="589" t="e" cm="1">
        <f t="array" ref="L50">IF(#REF!="","",_xlfn.IFS(#REF!='1. Customizable Structure'!$H$126,1,#REF!='1. Customizable Structure'!$H$127,2,#REF!='1. Customizable Structure'!$H$128,3))</f>
        <v>#REF!</v>
      </c>
      <c r="M50" s="589"/>
      <c r="N50" s="11" t="e">
        <f t="shared" si="0"/>
        <v>#REF!</v>
      </c>
      <c r="O50" s="589" t="e" cm="1">
        <f t="array" ref="O50">IF(#REF!="","",_xlfn.IFS(#REF!='1. Customizable Structure'!$J$126,1,#REF!='1. Customizable Structure'!$J$127,2,#REF!='1. Customizable Structure'!$J$128,3))</f>
        <v>#REF!</v>
      </c>
      <c r="P50" s="589"/>
      <c r="Q50" s="12" t="str" cm="1">
        <f t="array" ref="Q50">IFERROR(_xlfn.IFS(AND(H50=3,N50=1),"C",AND(H50=3,N50=2),"C",AND(H50=2,N50=1),"C",AND(H50=2,N50=2),"C",AND(H50=3,N50=3),"A",AND(H50=1,N50=1),"D",AND(H50=1,N50=3),"B",AND(H50=1,N50=2),"B",AND(H50=2,N50=3),"B",AND(H50=2,N50=2),"B"),"")</f>
        <v/>
      </c>
      <c r="R50" s="12" t="str" cm="1">
        <f t="array" ref="R50">IF(Q50="","",_xlfn.IFS(Q50="C",1,Q50="A",2,Q50="D",3,Q50="B",4))</f>
        <v/>
      </c>
      <c r="S50" s="12" t="str" cm="1">
        <f t="array" ref="S50">IFERROR(_xlfn.IFS(AND(O50=1,Q50="C"),1,AND(O50=1,Q50="A"),2,AND(O50=1,Q50="D"),3,AND(O50=1,Q50="B"),4,AND(O50=2,Q50="C"),5,AND(O50=2,Q50="A"),6,AND(O50=2,Q50="D"),7,AND(O50=2,Q50="B"),8,AND(O50=3,Q50="C"),9,AND(O50=3,Q50="A"),10,AND(O50=3,Q50="D"),11,AND(O50=3,Q50="B"),12),"")</f>
        <v/>
      </c>
      <c r="T50" s="13"/>
      <c r="U50" s="13"/>
    </row>
    <row r="51" spans="2:21" s="10" customFormat="1" ht="30" customHeight="1">
      <c r="B51" s="586" t="e">
        <f>IF(#REF!="","",#REF!)</f>
        <v>#REF!</v>
      </c>
      <c r="C51" s="586"/>
      <c r="D51" s="587" t="e" cm="1">
        <f t="array" ref="D51">IF(#REF!="","",_xlfn.IFS(#REF!='1. Customizable Structure'!$B$126,1,#REF!='1. Customizable Structure'!$B$127,2,#REF!='1. Customizable Structure'!$B$128,3))</f>
        <v>#REF!</v>
      </c>
      <c r="E51" s="588"/>
      <c r="F51" s="589" t="e" cm="1">
        <f t="array" ref="F51">IF(#REF!="","",_xlfn.IFS(#REF!='1. Customizable Structure'!$D$126,1,#REF!='1. Customizable Structure'!$D$127,2,#REF!='1. Customizable Structure'!$D$128,3))</f>
        <v>#REF!</v>
      </c>
      <c r="G51" s="589"/>
      <c r="H51" s="11" t="e">
        <f t="shared" si="1"/>
        <v>#REF!</v>
      </c>
      <c r="I51" s="589" t="e" cm="1">
        <f t="array" ref="I51">IF(#REF!="","",_xlfn.IFS(#REF!='1. Customizable Structure'!$F$126,1,#REF!='1. Customizable Structure'!$F$127,2,#REF!='1. Customizable Structure'!$F$128,3))</f>
        <v>#REF!</v>
      </c>
      <c r="J51" s="589"/>
      <c r="K51" s="590"/>
      <c r="L51" s="589" t="e" cm="1">
        <f t="array" ref="L51">IF(#REF!="","",_xlfn.IFS(#REF!='1. Customizable Structure'!$H$126,1,#REF!='1. Customizable Structure'!$H$127,2,#REF!='1. Customizable Structure'!$H$128,3))</f>
        <v>#REF!</v>
      </c>
      <c r="M51" s="589"/>
      <c r="N51" s="11" t="e">
        <f t="shared" si="0"/>
        <v>#REF!</v>
      </c>
      <c r="O51" s="589" t="e" cm="1">
        <f t="array" ref="O51">IF(#REF!="","",_xlfn.IFS(#REF!='1. Customizable Structure'!$J$126,1,#REF!='1. Customizable Structure'!$J$127,2,#REF!='1. Customizable Structure'!$J$128,3))</f>
        <v>#REF!</v>
      </c>
      <c r="P51" s="589"/>
      <c r="Q51" s="12" t="str" cm="1">
        <f t="array" ref="Q51">IFERROR(_xlfn.IFS(AND(H51=3,N51=1),"C",AND(H51=3,N51=2),"C",AND(H51=2,N51=1),"C",AND(H51=2,N51=2),"C",AND(H51=3,N51=3),"A",AND(H51=1,N51=1),"D",AND(H51=1,N51=3),"B",AND(H51=1,N51=2),"B",AND(H51=2,N51=3),"B",AND(H51=2,N51=2),"B"),"")</f>
        <v/>
      </c>
      <c r="R51" s="12" t="str" cm="1">
        <f t="array" ref="R51">IF(Q51="","",_xlfn.IFS(Q51="C",1,Q51="A",2,Q51="D",3,Q51="B",4))</f>
        <v/>
      </c>
      <c r="S51" s="12" t="str" cm="1">
        <f t="array" ref="S51">IFERROR(_xlfn.IFS(AND(O51=1,Q51="C"),1,AND(O51=1,Q51="A"),2,AND(O51=1,Q51="D"),3,AND(O51=1,Q51="B"),4,AND(O51=2,Q51="C"),5,AND(O51=2,Q51="A"),6,AND(O51=2,Q51="D"),7,AND(O51=2,Q51="B"),8,AND(O51=3,Q51="C"),9,AND(O51=3,Q51="A"),10,AND(O51=3,Q51="D"),11,AND(O51=3,Q51="B"),12),"")</f>
        <v/>
      </c>
      <c r="T51" s="13"/>
      <c r="U51" s="13"/>
    </row>
    <row r="52" spans="2:21" s="10" customFormat="1" ht="30" customHeight="1">
      <c r="B52" s="586" t="e">
        <f>IF(#REF!="","",#REF!)</f>
        <v>#REF!</v>
      </c>
      <c r="C52" s="586"/>
      <c r="D52" s="587" t="e" cm="1">
        <f t="array" ref="D52">IF(#REF!="","",_xlfn.IFS(#REF!='1. Customizable Structure'!$B$126,1,#REF!='1. Customizable Structure'!$B$127,2,#REF!='1. Customizable Structure'!$B$128,3))</f>
        <v>#REF!</v>
      </c>
      <c r="E52" s="588"/>
      <c r="F52" s="589" t="e" cm="1">
        <f t="array" ref="F52">IF(#REF!="","",_xlfn.IFS(#REF!='1. Customizable Structure'!$D$126,1,#REF!='1. Customizable Structure'!$D$127,2,#REF!='1. Customizable Structure'!$D$128,3))</f>
        <v>#REF!</v>
      </c>
      <c r="G52" s="589"/>
      <c r="H52" s="11" t="e">
        <f t="shared" si="1"/>
        <v>#REF!</v>
      </c>
      <c r="I52" s="589" t="e" cm="1">
        <f t="array" ref="I52">IF(#REF!="","",_xlfn.IFS(#REF!='1. Customizable Structure'!$F$126,1,#REF!='1. Customizable Structure'!$F$127,2,#REF!='1. Customizable Structure'!$F$128,3))</f>
        <v>#REF!</v>
      </c>
      <c r="J52" s="589"/>
      <c r="K52" s="590"/>
      <c r="L52" s="589" t="e" cm="1">
        <f t="array" ref="L52">IF(#REF!="","",_xlfn.IFS(#REF!='1. Customizable Structure'!$H$126,1,#REF!='1. Customizable Structure'!$H$127,2,#REF!='1. Customizable Structure'!$H$128,3))</f>
        <v>#REF!</v>
      </c>
      <c r="M52" s="589"/>
      <c r="N52" s="11" t="e">
        <f t="shared" si="0"/>
        <v>#REF!</v>
      </c>
      <c r="O52" s="589" t="e" cm="1">
        <f t="array" ref="O52">IF(#REF!="","",_xlfn.IFS(#REF!='1. Customizable Structure'!$J$126,1,#REF!='1. Customizable Structure'!$J$127,2,#REF!='1. Customizable Structure'!$J$128,3))</f>
        <v>#REF!</v>
      </c>
      <c r="P52" s="589"/>
      <c r="Q52" s="12" t="str" cm="1">
        <f t="array" ref="Q52">IFERROR(_xlfn.IFS(AND(H52=3,N52=1),"C",AND(H52=3,N52=2),"C",AND(H52=2,N52=1),"C",AND(H52=2,N52=2),"C",AND(H52=3,N52=3),"A",AND(H52=1,N52=1),"D",AND(H52=1,N52=3),"B",AND(H52=1,N52=2),"B",AND(H52=2,N52=3),"B",AND(H52=2,N52=2),"B"),"")</f>
        <v/>
      </c>
      <c r="R52" s="12" t="str" cm="1">
        <f t="array" ref="R52">IF(Q52="","",_xlfn.IFS(Q52="C",1,Q52="A",2,Q52="D",3,Q52="B",4))</f>
        <v/>
      </c>
      <c r="S52" s="12" t="str" cm="1">
        <f t="array" ref="S52">IFERROR(_xlfn.IFS(AND(O52=1,Q52="C"),1,AND(O52=1,Q52="A"),2,AND(O52=1,Q52="D"),3,AND(O52=1,Q52="B"),4,AND(O52=2,Q52="C"),5,AND(O52=2,Q52="A"),6,AND(O52=2,Q52="D"),7,AND(O52=2,Q52="B"),8,AND(O52=3,Q52="C"),9,AND(O52=3,Q52="A"),10,AND(O52=3,Q52="D"),11,AND(O52=3,Q52="B"),12),"")</f>
        <v/>
      </c>
      <c r="T52" s="13"/>
      <c r="U52" s="13"/>
    </row>
    <row r="53" spans="2:21" s="10" customFormat="1" ht="30" customHeight="1">
      <c r="B53" s="586" t="e">
        <f>IF(#REF!="","",#REF!)</f>
        <v>#REF!</v>
      </c>
      <c r="C53" s="586"/>
      <c r="D53" s="587" t="e" cm="1">
        <f t="array" ref="D53">IF(#REF!="","",_xlfn.IFS(#REF!='1. Customizable Structure'!$B$126,1,#REF!='1. Customizable Structure'!$B$127,2,#REF!='1. Customizable Structure'!$B$128,3))</f>
        <v>#REF!</v>
      </c>
      <c r="E53" s="588"/>
      <c r="F53" s="589" t="e" cm="1">
        <f t="array" ref="F53">IF(#REF!="","",_xlfn.IFS(#REF!='1. Customizable Structure'!$D$126,1,#REF!='1. Customizable Structure'!$D$127,2,#REF!='1. Customizable Structure'!$D$128,3))</f>
        <v>#REF!</v>
      </c>
      <c r="G53" s="589"/>
      <c r="H53" s="11" t="e">
        <f t="shared" si="1"/>
        <v>#REF!</v>
      </c>
      <c r="I53" s="589" t="e" cm="1">
        <f t="array" ref="I53">IF(#REF!="","",_xlfn.IFS(#REF!='1. Customizable Structure'!$F$126,1,#REF!='1. Customizable Structure'!$F$127,2,#REF!='1. Customizable Structure'!$F$128,3))</f>
        <v>#REF!</v>
      </c>
      <c r="J53" s="589"/>
      <c r="K53" s="590"/>
      <c r="L53" s="589" t="e" cm="1">
        <f t="array" ref="L53">IF(#REF!="","",_xlfn.IFS(#REF!='1. Customizable Structure'!$H$126,1,#REF!='1. Customizable Structure'!$H$127,2,#REF!='1. Customizable Structure'!$H$128,3))</f>
        <v>#REF!</v>
      </c>
      <c r="M53" s="589"/>
      <c r="N53" s="11" t="e">
        <f t="shared" si="0"/>
        <v>#REF!</v>
      </c>
      <c r="O53" s="589" t="e" cm="1">
        <f t="array" ref="O53">IF(#REF!="","",_xlfn.IFS(#REF!='1. Customizable Structure'!$J$126,1,#REF!='1. Customizable Structure'!$J$127,2,#REF!='1. Customizable Structure'!$J$128,3))</f>
        <v>#REF!</v>
      </c>
      <c r="P53" s="589"/>
      <c r="Q53" s="12" t="str" cm="1">
        <f t="array" ref="Q53">IFERROR(_xlfn.IFS(AND(H53=3,N53=1),"C",AND(H53=3,N53=2),"C",AND(H53=2,N53=1),"C",AND(H53=2,N53=2),"C",AND(H53=3,N53=3),"A",AND(H53=1,N53=1),"D",AND(H53=1,N53=3),"B",AND(H53=1,N53=2),"B",AND(H53=2,N53=3),"B",AND(H53=2,N53=2),"B"),"")</f>
        <v/>
      </c>
      <c r="R53" s="12" t="str" cm="1">
        <f t="array" ref="R53">IF(Q53="","",_xlfn.IFS(Q53="C",1,Q53="A",2,Q53="D",3,Q53="B",4))</f>
        <v/>
      </c>
      <c r="S53" s="12" t="str" cm="1">
        <f t="array" ref="S53">IFERROR(_xlfn.IFS(AND(O53=1,Q53="C"),1,AND(O53=1,Q53="A"),2,AND(O53=1,Q53="D"),3,AND(O53=1,Q53="B"),4,AND(O53=2,Q53="C"),5,AND(O53=2,Q53="A"),6,AND(O53=2,Q53="D"),7,AND(O53=2,Q53="B"),8,AND(O53=3,Q53="C"),9,AND(O53=3,Q53="A"),10,AND(O53=3,Q53="D"),11,AND(O53=3,Q53="B"),12),"")</f>
        <v/>
      </c>
      <c r="T53" s="13"/>
      <c r="U53" s="13"/>
    </row>
    <row r="54" spans="2:21" s="10" customFormat="1" ht="30" customHeight="1">
      <c r="B54" s="586" t="e">
        <f>IF(#REF!="","",#REF!)</f>
        <v>#REF!</v>
      </c>
      <c r="C54" s="586"/>
      <c r="D54" s="587" t="e" cm="1">
        <f t="array" ref="D54">IF(#REF!="","",_xlfn.IFS(#REF!='1. Customizable Structure'!$B$126,1,#REF!='1. Customizable Structure'!$B$127,2,#REF!='1. Customizable Structure'!$B$128,3))</f>
        <v>#REF!</v>
      </c>
      <c r="E54" s="588"/>
      <c r="F54" s="589" t="e" cm="1">
        <f t="array" ref="F54">IF(#REF!="","",_xlfn.IFS(#REF!='1. Customizable Structure'!$D$126,1,#REF!='1. Customizable Structure'!$D$127,2,#REF!='1. Customizable Structure'!$D$128,3))</f>
        <v>#REF!</v>
      </c>
      <c r="G54" s="589"/>
      <c r="H54" s="11" t="e">
        <f t="shared" si="1"/>
        <v>#REF!</v>
      </c>
      <c r="I54" s="589" t="e" cm="1">
        <f t="array" ref="I54">IF(#REF!="","",_xlfn.IFS(#REF!='1. Customizable Structure'!$F$126,1,#REF!='1. Customizable Structure'!$F$127,2,#REF!='1. Customizable Structure'!$F$128,3))</f>
        <v>#REF!</v>
      </c>
      <c r="J54" s="589"/>
      <c r="K54" s="590"/>
      <c r="L54" s="589" t="e" cm="1">
        <f t="array" ref="L54">IF(#REF!="","",_xlfn.IFS(#REF!='1. Customizable Structure'!$H$126,1,#REF!='1. Customizable Structure'!$H$127,2,#REF!='1. Customizable Structure'!$H$128,3))</f>
        <v>#REF!</v>
      </c>
      <c r="M54" s="589"/>
      <c r="N54" s="11" t="e">
        <f t="shared" si="0"/>
        <v>#REF!</v>
      </c>
      <c r="O54" s="589" t="e" cm="1">
        <f t="array" ref="O54">IF(#REF!="","",_xlfn.IFS(#REF!='1. Customizable Structure'!$J$126,1,#REF!='1. Customizable Structure'!$J$127,2,#REF!='1. Customizable Structure'!$J$128,3))</f>
        <v>#REF!</v>
      </c>
      <c r="P54" s="589"/>
      <c r="Q54" s="12" t="str" cm="1">
        <f t="array" ref="Q54">IFERROR(_xlfn.IFS(AND(H54=3,N54=1),"C",AND(H54=3,N54=2),"C",AND(H54=2,N54=1),"C",AND(H54=2,N54=2),"C",AND(H54=3,N54=3),"A",AND(H54=1,N54=1),"D",AND(H54=1,N54=3),"B",AND(H54=1,N54=2),"B",AND(H54=2,N54=3),"B",AND(H54=2,N54=2),"B"),"")</f>
        <v/>
      </c>
      <c r="R54" s="12" t="str" cm="1">
        <f t="array" ref="R54">IF(Q54="","",_xlfn.IFS(Q54="C",1,Q54="A",2,Q54="D",3,Q54="B",4))</f>
        <v/>
      </c>
      <c r="S54" s="12" t="str" cm="1">
        <f t="array" ref="S54">IFERROR(_xlfn.IFS(AND(O54=1,Q54="C"),1,AND(O54=1,Q54="A"),2,AND(O54=1,Q54="D"),3,AND(O54=1,Q54="B"),4,AND(O54=2,Q54="C"),5,AND(O54=2,Q54="A"),6,AND(O54=2,Q54="D"),7,AND(O54=2,Q54="B"),8,AND(O54=3,Q54="C"),9,AND(O54=3,Q54="A"),10,AND(O54=3,Q54="D"),11,AND(O54=3,Q54="B"),12),"")</f>
        <v/>
      </c>
      <c r="T54" s="13"/>
      <c r="U54" s="13"/>
    </row>
    <row r="55" spans="2:21" s="10" customFormat="1" ht="30" customHeight="1">
      <c r="B55" s="586" t="e">
        <f>IF(#REF!="","",#REF!)</f>
        <v>#REF!</v>
      </c>
      <c r="C55" s="586"/>
      <c r="D55" s="587" t="e" cm="1">
        <f t="array" ref="D55">IF(#REF!="","",_xlfn.IFS(#REF!='1. Customizable Structure'!$B$126,1,#REF!='1. Customizable Structure'!$B$127,2,#REF!='1. Customizable Structure'!$B$128,3))</f>
        <v>#REF!</v>
      </c>
      <c r="E55" s="588"/>
      <c r="F55" s="589" t="e" cm="1">
        <f t="array" ref="F55">IF(#REF!="","",_xlfn.IFS(#REF!='1. Customizable Structure'!$D$126,1,#REF!='1. Customizable Structure'!$D$127,2,#REF!='1. Customizable Structure'!$D$128,3))</f>
        <v>#REF!</v>
      </c>
      <c r="G55" s="589"/>
      <c r="H55" s="11" t="e">
        <f t="shared" si="1"/>
        <v>#REF!</v>
      </c>
      <c r="I55" s="589" t="e" cm="1">
        <f t="array" ref="I55">IF(#REF!="","",_xlfn.IFS(#REF!='1. Customizable Structure'!$F$126,1,#REF!='1. Customizable Structure'!$F$127,2,#REF!='1. Customizable Structure'!$F$128,3))</f>
        <v>#REF!</v>
      </c>
      <c r="J55" s="589"/>
      <c r="K55" s="590"/>
      <c r="L55" s="589" t="e" cm="1">
        <f t="array" ref="L55">IF(#REF!="","",_xlfn.IFS(#REF!='1. Customizable Structure'!$H$126,1,#REF!='1. Customizable Structure'!$H$127,2,#REF!='1. Customizable Structure'!$H$128,3))</f>
        <v>#REF!</v>
      </c>
      <c r="M55" s="589"/>
      <c r="N55" s="11" t="e">
        <f t="shared" si="0"/>
        <v>#REF!</v>
      </c>
      <c r="O55" s="589" t="e" cm="1">
        <f t="array" ref="O55">IF(#REF!="","",_xlfn.IFS(#REF!='1. Customizable Structure'!$J$126,1,#REF!='1. Customizable Structure'!$J$127,2,#REF!='1. Customizable Structure'!$J$128,3))</f>
        <v>#REF!</v>
      </c>
      <c r="P55" s="589"/>
      <c r="Q55" s="12" t="str" cm="1">
        <f t="array" ref="Q55">IFERROR(_xlfn.IFS(AND(H55=3,N55=1),"C",AND(H55=3,N55=2),"C",AND(H55=2,N55=1),"C",AND(H55=2,N55=2),"C",AND(H55=3,N55=3),"A",AND(H55=1,N55=1),"D",AND(H55=1,N55=3),"B",AND(H55=1,N55=2),"B",AND(H55=2,N55=3),"B",AND(H55=2,N55=2),"B"),"")</f>
        <v/>
      </c>
      <c r="R55" s="12" t="str" cm="1">
        <f t="array" ref="R55">IF(Q55="","",_xlfn.IFS(Q55="C",1,Q55="A",2,Q55="D",3,Q55="B",4))</f>
        <v/>
      </c>
      <c r="S55" s="12" t="str" cm="1">
        <f t="array" ref="S55">IFERROR(_xlfn.IFS(AND(O55=1,Q55="C"),1,AND(O55=1,Q55="A"),2,AND(O55=1,Q55="D"),3,AND(O55=1,Q55="B"),4,AND(O55=2,Q55="C"),5,AND(O55=2,Q55="A"),6,AND(O55=2,Q55="D"),7,AND(O55=2,Q55="B"),8,AND(O55=3,Q55="C"),9,AND(O55=3,Q55="A"),10,AND(O55=3,Q55="D"),11,AND(O55=3,Q55="B"),12),"")</f>
        <v/>
      </c>
      <c r="T55" s="13"/>
      <c r="U55" s="13"/>
    </row>
    <row r="56" spans="2:21" s="10" customFormat="1" ht="30" customHeight="1">
      <c r="B56" s="586" t="e">
        <f>IF(#REF!="","",#REF!)</f>
        <v>#REF!</v>
      </c>
      <c r="C56" s="586"/>
      <c r="D56" s="587" t="e" cm="1">
        <f t="array" ref="D56">IF(#REF!="","",_xlfn.IFS(#REF!='1. Customizable Structure'!$B$126,1,#REF!='1. Customizable Structure'!$B$127,2,#REF!='1. Customizable Structure'!$B$128,3))</f>
        <v>#REF!</v>
      </c>
      <c r="E56" s="588"/>
      <c r="F56" s="589" t="e" cm="1">
        <f t="array" ref="F56">IF(#REF!="","",_xlfn.IFS(#REF!='1. Customizable Structure'!$D$126,1,#REF!='1. Customizable Structure'!$D$127,2,#REF!='1. Customizable Structure'!$D$128,3))</f>
        <v>#REF!</v>
      </c>
      <c r="G56" s="589"/>
      <c r="H56" s="11" t="e">
        <f t="shared" si="1"/>
        <v>#REF!</v>
      </c>
      <c r="I56" s="589" t="e" cm="1">
        <f t="array" ref="I56">IF(#REF!="","",_xlfn.IFS(#REF!='1. Customizable Structure'!$F$126,1,#REF!='1. Customizable Structure'!$F$127,2,#REF!='1. Customizable Structure'!$F$128,3))</f>
        <v>#REF!</v>
      </c>
      <c r="J56" s="589"/>
      <c r="K56" s="590"/>
      <c r="L56" s="589" t="e" cm="1">
        <f t="array" ref="L56">IF(#REF!="","",_xlfn.IFS(#REF!='1. Customizable Structure'!$H$126,1,#REF!='1. Customizable Structure'!$H$127,2,#REF!='1. Customizable Structure'!$H$128,3))</f>
        <v>#REF!</v>
      </c>
      <c r="M56" s="589"/>
      <c r="N56" s="11" t="e">
        <f t="shared" si="0"/>
        <v>#REF!</v>
      </c>
      <c r="O56" s="589" t="e" cm="1">
        <f t="array" ref="O56">IF(#REF!="","",_xlfn.IFS(#REF!='1. Customizable Structure'!$J$126,1,#REF!='1. Customizable Structure'!$J$127,2,#REF!='1. Customizable Structure'!$J$128,3))</f>
        <v>#REF!</v>
      </c>
      <c r="P56" s="589"/>
      <c r="Q56" s="12" t="str" cm="1">
        <f t="array" ref="Q56">IFERROR(_xlfn.IFS(AND(H56=3,N56=1),"C",AND(H56=3,N56=2),"C",AND(H56=2,N56=1),"C",AND(H56=2,N56=2),"C",AND(H56=3,N56=3),"A",AND(H56=1,N56=1),"D",AND(H56=1,N56=3),"B",AND(H56=1,N56=2),"B",AND(H56=2,N56=3),"B",AND(H56=2,N56=2),"B"),"")</f>
        <v/>
      </c>
      <c r="R56" s="12" t="str" cm="1">
        <f t="array" ref="R56">IF(Q56="","",_xlfn.IFS(Q56="C",1,Q56="A",2,Q56="D",3,Q56="B",4))</f>
        <v/>
      </c>
      <c r="S56" s="12" t="str" cm="1">
        <f t="array" ref="S56">IFERROR(_xlfn.IFS(AND(O56=1,Q56="C"),1,AND(O56=1,Q56="A"),2,AND(O56=1,Q56="D"),3,AND(O56=1,Q56="B"),4,AND(O56=2,Q56="C"),5,AND(O56=2,Q56="A"),6,AND(O56=2,Q56="D"),7,AND(O56=2,Q56="B"),8,AND(O56=3,Q56="C"),9,AND(O56=3,Q56="A"),10,AND(O56=3,Q56="D"),11,AND(O56=3,Q56="B"),12),"")</f>
        <v/>
      </c>
      <c r="T56" s="13"/>
      <c r="U56" s="13"/>
    </row>
    <row r="57" spans="2:21" s="10" customFormat="1" ht="30" customHeight="1">
      <c r="B57" s="586" t="e">
        <f>IF(#REF!="","",#REF!)</f>
        <v>#REF!</v>
      </c>
      <c r="C57" s="586"/>
      <c r="D57" s="587" t="e" cm="1">
        <f t="array" ref="D57">IF(#REF!="","",_xlfn.IFS(#REF!='1. Customizable Structure'!$B$126,1,#REF!='1. Customizable Structure'!$B$127,2,#REF!='1. Customizable Structure'!$B$128,3))</f>
        <v>#REF!</v>
      </c>
      <c r="E57" s="588"/>
      <c r="F57" s="589" t="e" cm="1">
        <f t="array" ref="F57">IF(#REF!="","",_xlfn.IFS(#REF!='1. Customizable Structure'!$D$126,1,#REF!='1. Customizable Structure'!$D$127,2,#REF!='1. Customizable Structure'!$D$128,3))</f>
        <v>#REF!</v>
      </c>
      <c r="G57" s="589"/>
      <c r="H57" s="11" t="e">
        <f t="shared" si="1"/>
        <v>#REF!</v>
      </c>
      <c r="I57" s="589" t="e" cm="1">
        <f t="array" ref="I57">IF(#REF!="","",_xlfn.IFS(#REF!='1. Customizable Structure'!$F$126,1,#REF!='1. Customizable Structure'!$F$127,2,#REF!='1. Customizable Structure'!$F$128,3))</f>
        <v>#REF!</v>
      </c>
      <c r="J57" s="589"/>
      <c r="K57" s="590"/>
      <c r="L57" s="589" t="e" cm="1">
        <f t="array" ref="L57">IF(#REF!="","",_xlfn.IFS(#REF!='1. Customizable Structure'!$H$126,1,#REF!='1. Customizable Structure'!$H$127,2,#REF!='1. Customizable Structure'!$H$128,3))</f>
        <v>#REF!</v>
      </c>
      <c r="M57" s="589"/>
      <c r="N57" s="11" t="e">
        <f t="shared" si="0"/>
        <v>#REF!</v>
      </c>
      <c r="O57" s="589" t="e" cm="1">
        <f t="array" ref="O57">IF(#REF!="","",_xlfn.IFS(#REF!='1. Customizable Structure'!$J$126,1,#REF!='1. Customizable Structure'!$J$127,2,#REF!='1. Customizable Structure'!$J$128,3))</f>
        <v>#REF!</v>
      </c>
      <c r="P57" s="589"/>
      <c r="Q57" s="12" t="str" cm="1">
        <f t="array" ref="Q57">IFERROR(_xlfn.IFS(AND(H57=3,N57=1),"C",AND(H57=3,N57=2),"C",AND(H57=2,N57=1),"C",AND(H57=2,N57=2),"C",AND(H57=3,N57=3),"A",AND(H57=1,N57=1),"D",AND(H57=1,N57=3),"B",AND(H57=1,N57=2),"B",AND(H57=2,N57=3),"B",AND(H57=2,N57=2),"B"),"")</f>
        <v/>
      </c>
      <c r="R57" s="12" t="str" cm="1">
        <f t="array" ref="R57">IF(Q57="","",_xlfn.IFS(Q57="C",1,Q57="A",2,Q57="D",3,Q57="B",4))</f>
        <v/>
      </c>
      <c r="S57" s="12" t="str" cm="1">
        <f t="array" ref="S57">IFERROR(_xlfn.IFS(AND(O57=1,Q57="C"),1,AND(O57=1,Q57="A"),2,AND(O57=1,Q57="D"),3,AND(O57=1,Q57="B"),4,AND(O57=2,Q57="C"),5,AND(O57=2,Q57="A"),6,AND(O57=2,Q57="D"),7,AND(O57=2,Q57="B"),8,AND(O57=3,Q57="C"),9,AND(O57=3,Q57="A"),10,AND(O57=3,Q57="D"),11,AND(O57=3,Q57="B"),12),"")</f>
        <v/>
      </c>
      <c r="T57" s="13"/>
      <c r="U57" s="13"/>
    </row>
    <row r="58" spans="2:21" s="10" customFormat="1" ht="30" customHeight="1">
      <c r="B58" s="586" t="e">
        <f>IF(#REF!="","",#REF!)</f>
        <v>#REF!</v>
      </c>
      <c r="C58" s="586"/>
      <c r="D58" s="587" t="e" cm="1">
        <f t="array" ref="D58">IF(#REF!="","",_xlfn.IFS(#REF!='1. Customizable Structure'!$B$126,1,#REF!='1. Customizable Structure'!$B$127,2,#REF!='1. Customizable Structure'!$B$128,3))</f>
        <v>#REF!</v>
      </c>
      <c r="E58" s="588"/>
      <c r="F58" s="589" t="e" cm="1">
        <f t="array" ref="F58">IF(#REF!="","",_xlfn.IFS(#REF!='1. Customizable Structure'!$D$126,1,#REF!='1. Customizable Structure'!$D$127,2,#REF!='1. Customizable Structure'!$D$128,3))</f>
        <v>#REF!</v>
      </c>
      <c r="G58" s="589"/>
      <c r="H58" s="11" t="e">
        <f t="shared" si="1"/>
        <v>#REF!</v>
      </c>
      <c r="I58" s="589" t="e" cm="1">
        <f t="array" ref="I58">IF(#REF!="","",_xlfn.IFS(#REF!='1. Customizable Structure'!$F$126,1,#REF!='1. Customizable Structure'!$F$127,2,#REF!='1. Customizable Structure'!$F$128,3))</f>
        <v>#REF!</v>
      </c>
      <c r="J58" s="589"/>
      <c r="K58" s="590"/>
      <c r="L58" s="589" t="e" cm="1">
        <f t="array" ref="L58">IF(#REF!="","",_xlfn.IFS(#REF!='1. Customizable Structure'!$H$126,1,#REF!='1. Customizable Structure'!$H$127,2,#REF!='1. Customizable Structure'!$H$128,3))</f>
        <v>#REF!</v>
      </c>
      <c r="M58" s="589"/>
      <c r="N58" s="11" t="e">
        <f t="shared" si="0"/>
        <v>#REF!</v>
      </c>
      <c r="O58" s="589" t="e" cm="1">
        <f t="array" ref="O58">IF(#REF!="","",_xlfn.IFS(#REF!='1. Customizable Structure'!$J$126,1,#REF!='1. Customizable Structure'!$J$127,2,#REF!='1. Customizable Structure'!$J$128,3))</f>
        <v>#REF!</v>
      </c>
      <c r="P58" s="589"/>
      <c r="Q58" s="12" t="str" cm="1">
        <f t="array" ref="Q58">IFERROR(_xlfn.IFS(AND(H58=3,N58=1),"C",AND(H58=3,N58=2),"C",AND(H58=2,N58=1),"C",AND(H58=2,N58=2),"C",AND(H58=3,N58=3),"A",AND(H58=1,N58=1),"D",AND(H58=1,N58=3),"B",AND(H58=1,N58=2),"B",AND(H58=2,N58=3),"B",AND(H58=2,N58=2),"B"),"")</f>
        <v/>
      </c>
      <c r="R58" s="12" t="str" cm="1">
        <f t="array" ref="R58">IF(Q58="","",_xlfn.IFS(Q58="C",1,Q58="A",2,Q58="D",3,Q58="B",4))</f>
        <v/>
      </c>
      <c r="S58" s="12" t="str" cm="1">
        <f t="array" ref="S58">IFERROR(_xlfn.IFS(AND(O58=1,Q58="C"),1,AND(O58=1,Q58="A"),2,AND(O58=1,Q58="D"),3,AND(O58=1,Q58="B"),4,AND(O58=2,Q58="C"),5,AND(O58=2,Q58="A"),6,AND(O58=2,Q58="D"),7,AND(O58=2,Q58="B"),8,AND(O58=3,Q58="C"),9,AND(O58=3,Q58="A"),10,AND(O58=3,Q58="D"),11,AND(O58=3,Q58="B"),12),"")</f>
        <v/>
      </c>
      <c r="T58" s="13"/>
      <c r="U58" s="13"/>
    </row>
    <row r="59" spans="2:21" s="10" customFormat="1" ht="30" customHeight="1">
      <c r="B59" s="586" t="e">
        <f>IF(#REF!="","",#REF!)</f>
        <v>#REF!</v>
      </c>
      <c r="C59" s="586"/>
      <c r="D59" s="587" t="e" cm="1">
        <f t="array" ref="D59">IF(#REF!="","",_xlfn.IFS(#REF!='1. Customizable Structure'!$B$126,1,#REF!='1. Customizable Structure'!$B$127,2,#REF!='1. Customizable Structure'!$B$128,3))</f>
        <v>#REF!</v>
      </c>
      <c r="E59" s="588"/>
      <c r="F59" s="589" t="e" cm="1">
        <f t="array" ref="F59">IF(#REF!="","",_xlfn.IFS(#REF!='1. Customizable Structure'!$D$126,1,#REF!='1. Customizable Structure'!$D$127,2,#REF!='1. Customizable Structure'!$D$128,3))</f>
        <v>#REF!</v>
      </c>
      <c r="G59" s="589"/>
      <c r="H59" s="11" t="e">
        <f t="shared" si="1"/>
        <v>#REF!</v>
      </c>
      <c r="I59" s="589" t="e" cm="1">
        <f t="array" ref="I59">IF(#REF!="","",_xlfn.IFS(#REF!='1. Customizable Structure'!$F$126,1,#REF!='1. Customizable Structure'!$F$127,2,#REF!='1. Customizable Structure'!$F$128,3))</f>
        <v>#REF!</v>
      </c>
      <c r="J59" s="589"/>
      <c r="K59" s="590"/>
      <c r="L59" s="589" t="e" cm="1">
        <f t="array" ref="L59">IF(#REF!="","",_xlfn.IFS(#REF!='1. Customizable Structure'!$H$126,1,#REF!='1. Customizable Structure'!$H$127,2,#REF!='1. Customizable Structure'!$H$128,3))</f>
        <v>#REF!</v>
      </c>
      <c r="M59" s="589"/>
      <c r="N59" s="11" t="e">
        <f t="shared" si="0"/>
        <v>#REF!</v>
      </c>
      <c r="O59" s="589" t="e" cm="1">
        <f t="array" ref="O59">IF(#REF!="","",_xlfn.IFS(#REF!='1. Customizable Structure'!$J$126,1,#REF!='1. Customizable Structure'!$J$127,2,#REF!='1. Customizable Structure'!$J$128,3))</f>
        <v>#REF!</v>
      </c>
      <c r="P59" s="589"/>
      <c r="Q59" s="12" t="str" cm="1">
        <f t="array" ref="Q59">IFERROR(_xlfn.IFS(AND(H59=3,N59=1),"C",AND(H59=3,N59=2),"C",AND(H59=2,N59=1),"C",AND(H59=2,N59=2),"C",AND(H59=3,N59=3),"A",AND(H59=1,N59=1),"D",AND(H59=1,N59=3),"B",AND(H59=1,N59=2),"B",AND(H59=2,N59=3),"B",AND(H59=2,N59=2),"B"),"")</f>
        <v/>
      </c>
      <c r="R59" s="12" t="str" cm="1">
        <f t="array" ref="R59">IF(Q59="","",_xlfn.IFS(Q59="C",1,Q59="A",2,Q59="D",3,Q59="B",4))</f>
        <v/>
      </c>
      <c r="S59" s="12" t="str" cm="1">
        <f t="array" ref="S59">IFERROR(_xlfn.IFS(AND(O59=1,Q59="C"),1,AND(O59=1,Q59="A"),2,AND(O59=1,Q59="D"),3,AND(O59=1,Q59="B"),4,AND(O59=2,Q59="C"),5,AND(O59=2,Q59="A"),6,AND(O59=2,Q59="D"),7,AND(O59=2,Q59="B"),8,AND(O59=3,Q59="C"),9,AND(O59=3,Q59="A"),10,AND(O59=3,Q59="D"),11,AND(O59=3,Q59="B"),12),"")</f>
        <v/>
      </c>
      <c r="T59" s="13"/>
      <c r="U59" s="13"/>
    </row>
    <row r="60" spans="2:21" s="10" customFormat="1" ht="30" customHeight="1">
      <c r="B60" s="586" t="e">
        <f>IF(#REF!="","",#REF!)</f>
        <v>#REF!</v>
      </c>
      <c r="C60" s="586"/>
      <c r="D60" s="587" t="e" cm="1">
        <f t="array" ref="D60">IF(#REF!="","",_xlfn.IFS(#REF!='1. Customizable Structure'!$B$126,1,#REF!='1. Customizable Structure'!$B$127,2,#REF!='1. Customizable Structure'!$B$128,3))</f>
        <v>#REF!</v>
      </c>
      <c r="E60" s="588"/>
      <c r="F60" s="589" t="e" cm="1">
        <f t="array" ref="F60">IF(#REF!="","",_xlfn.IFS(#REF!='1. Customizable Structure'!$D$126,1,#REF!='1. Customizable Structure'!$D$127,2,#REF!='1. Customizable Structure'!$D$128,3))</f>
        <v>#REF!</v>
      </c>
      <c r="G60" s="589"/>
      <c r="H60" s="11" t="e">
        <f t="shared" si="1"/>
        <v>#REF!</v>
      </c>
      <c r="I60" s="589" t="e" cm="1">
        <f t="array" ref="I60">IF(#REF!="","",_xlfn.IFS(#REF!='1. Customizable Structure'!$F$126,1,#REF!='1. Customizable Structure'!$F$127,2,#REF!='1. Customizable Structure'!$F$128,3))</f>
        <v>#REF!</v>
      </c>
      <c r="J60" s="589"/>
      <c r="K60" s="590"/>
      <c r="L60" s="589" t="e" cm="1">
        <f t="array" ref="L60">IF(#REF!="","",_xlfn.IFS(#REF!='1. Customizable Structure'!$H$126,1,#REF!='1. Customizable Structure'!$H$127,2,#REF!='1. Customizable Structure'!$H$128,3))</f>
        <v>#REF!</v>
      </c>
      <c r="M60" s="589"/>
      <c r="N60" s="11" t="e">
        <f t="shared" si="0"/>
        <v>#REF!</v>
      </c>
      <c r="O60" s="589" t="e" cm="1">
        <f t="array" ref="O60">IF(#REF!="","",_xlfn.IFS(#REF!='1. Customizable Structure'!$J$126,1,#REF!='1. Customizable Structure'!$J$127,2,#REF!='1. Customizable Structure'!$J$128,3))</f>
        <v>#REF!</v>
      </c>
      <c r="P60" s="589"/>
      <c r="Q60" s="12" t="str" cm="1">
        <f t="array" ref="Q60">IFERROR(_xlfn.IFS(AND(H60=3,N60=1),"C",AND(H60=3,N60=2),"C",AND(H60=2,N60=1),"C",AND(H60=2,N60=2),"C",AND(H60=3,N60=3),"A",AND(H60=1,N60=1),"D",AND(H60=1,N60=3),"B",AND(H60=1,N60=2),"B",AND(H60=2,N60=3),"B",AND(H60=2,N60=2),"B"),"")</f>
        <v/>
      </c>
      <c r="R60" s="12" t="str" cm="1">
        <f t="array" ref="R60">IF(Q60="","",_xlfn.IFS(Q60="C",1,Q60="A",2,Q60="D",3,Q60="B",4))</f>
        <v/>
      </c>
      <c r="S60" s="12" t="str" cm="1">
        <f t="array" ref="S60">IFERROR(_xlfn.IFS(AND(O60=1,Q60="C"),1,AND(O60=1,Q60="A"),2,AND(O60=1,Q60="D"),3,AND(O60=1,Q60="B"),4,AND(O60=2,Q60="C"),5,AND(O60=2,Q60="A"),6,AND(O60=2,Q60="D"),7,AND(O60=2,Q60="B"),8,AND(O60=3,Q60="C"),9,AND(O60=3,Q60="A"),10,AND(O60=3,Q60="D"),11,AND(O60=3,Q60="B"),12),"")</f>
        <v/>
      </c>
      <c r="T60" s="13"/>
      <c r="U60" s="13"/>
    </row>
    <row r="61" spans="2:21" s="10" customFormat="1" ht="30" customHeight="1">
      <c r="B61" s="586" t="e">
        <f>IF(#REF!="","",#REF!)</f>
        <v>#REF!</v>
      </c>
      <c r="C61" s="586"/>
      <c r="D61" s="587" t="e" cm="1">
        <f t="array" ref="D61">IF(#REF!="","",_xlfn.IFS(#REF!='1. Customizable Structure'!$B$126,1,#REF!='1. Customizable Structure'!$B$127,2,#REF!='1. Customizable Structure'!$B$128,3))</f>
        <v>#REF!</v>
      </c>
      <c r="E61" s="588"/>
      <c r="F61" s="589" t="e" cm="1">
        <f t="array" ref="F61">IF(#REF!="","",_xlfn.IFS(#REF!='1. Customizable Structure'!$D$126,1,#REF!='1. Customizable Structure'!$D$127,2,#REF!='1. Customizable Structure'!$D$128,3))</f>
        <v>#REF!</v>
      </c>
      <c r="G61" s="589"/>
      <c r="H61" s="11" t="e">
        <f t="shared" si="1"/>
        <v>#REF!</v>
      </c>
      <c r="I61" s="589" t="e" cm="1">
        <f t="array" ref="I61">IF(#REF!="","",_xlfn.IFS(#REF!='1. Customizable Structure'!$F$126,1,#REF!='1. Customizable Structure'!$F$127,2,#REF!='1. Customizable Structure'!$F$128,3))</f>
        <v>#REF!</v>
      </c>
      <c r="J61" s="589"/>
      <c r="K61" s="590"/>
      <c r="L61" s="589" t="e" cm="1">
        <f t="array" ref="L61">IF(#REF!="","",_xlfn.IFS(#REF!='1. Customizable Structure'!$H$126,1,#REF!='1. Customizable Structure'!$H$127,2,#REF!='1. Customizable Structure'!$H$128,3))</f>
        <v>#REF!</v>
      </c>
      <c r="M61" s="589"/>
      <c r="N61" s="11" t="e">
        <f t="shared" si="0"/>
        <v>#REF!</v>
      </c>
      <c r="O61" s="589" t="e" cm="1">
        <f t="array" ref="O61">IF(#REF!="","",_xlfn.IFS(#REF!='1. Customizable Structure'!$J$126,1,#REF!='1. Customizable Structure'!$J$127,2,#REF!='1. Customizable Structure'!$J$128,3))</f>
        <v>#REF!</v>
      </c>
      <c r="P61" s="589"/>
      <c r="Q61" s="12" t="str" cm="1">
        <f t="array" ref="Q61">IFERROR(_xlfn.IFS(AND(H61=3,N61=1),"C",AND(H61=3,N61=2),"C",AND(H61=2,N61=1),"C",AND(H61=2,N61=2),"C",AND(H61=3,N61=3),"A",AND(H61=1,N61=1),"D",AND(H61=1,N61=3),"B",AND(H61=1,N61=2),"B",AND(H61=2,N61=3),"B",AND(H61=2,N61=2),"B"),"")</f>
        <v/>
      </c>
      <c r="R61" s="12" t="str" cm="1">
        <f t="array" ref="R61">IF(Q61="","",_xlfn.IFS(Q61="C",1,Q61="A",2,Q61="D",3,Q61="B",4))</f>
        <v/>
      </c>
      <c r="S61" s="12" t="str" cm="1">
        <f t="array" ref="S61">IFERROR(_xlfn.IFS(AND(O61=1,Q61="C"),1,AND(O61=1,Q61="A"),2,AND(O61=1,Q61="D"),3,AND(O61=1,Q61="B"),4,AND(O61=2,Q61="C"),5,AND(O61=2,Q61="A"),6,AND(O61=2,Q61="D"),7,AND(O61=2,Q61="B"),8,AND(O61=3,Q61="C"),9,AND(O61=3,Q61="A"),10,AND(O61=3,Q61="D"),11,AND(O61=3,Q61="B"),12),"")</f>
        <v/>
      </c>
      <c r="T61" s="13"/>
      <c r="U61" s="13"/>
    </row>
    <row r="62" spans="2:21" s="10" customFormat="1" ht="30" customHeight="1">
      <c r="B62" s="586" t="e">
        <f>IF(#REF!="","",#REF!)</f>
        <v>#REF!</v>
      </c>
      <c r="C62" s="586"/>
      <c r="D62" s="587" t="e" cm="1">
        <f t="array" ref="D62">IF(#REF!="","",_xlfn.IFS(#REF!='1. Customizable Structure'!$B$126,1,#REF!='1. Customizable Structure'!$B$127,2,#REF!='1. Customizable Structure'!$B$128,3))</f>
        <v>#REF!</v>
      </c>
      <c r="E62" s="588"/>
      <c r="F62" s="589" t="e" cm="1">
        <f t="array" ref="F62">IF(#REF!="","",_xlfn.IFS(#REF!='1. Customizable Structure'!$D$126,1,#REF!='1. Customizable Structure'!$D$127,2,#REF!='1. Customizable Structure'!$D$128,3))</f>
        <v>#REF!</v>
      </c>
      <c r="G62" s="589"/>
      <c r="H62" s="11" t="e">
        <f t="shared" si="1"/>
        <v>#REF!</v>
      </c>
      <c r="I62" s="589" t="e" cm="1">
        <f t="array" ref="I62">IF(#REF!="","",_xlfn.IFS(#REF!='1. Customizable Structure'!$F$126,1,#REF!='1. Customizable Structure'!$F$127,2,#REF!='1. Customizable Structure'!$F$128,3))</f>
        <v>#REF!</v>
      </c>
      <c r="J62" s="589"/>
      <c r="K62" s="590"/>
      <c r="L62" s="589" t="e" cm="1">
        <f t="array" ref="L62">IF(#REF!="","",_xlfn.IFS(#REF!='1. Customizable Structure'!$H$126,1,#REF!='1. Customizable Structure'!$H$127,2,#REF!='1. Customizable Structure'!$H$128,3))</f>
        <v>#REF!</v>
      </c>
      <c r="M62" s="589"/>
      <c r="N62" s="11" t="e">
        <f t="shared" si="0"/>
        <v>#REF!</v>
      </c>
      <c r="O62" s="589" t="e" cm="1">
        <f t="array" ref="O62">IF(#REF!="","",_xlfn.IFS(#REF!='1. Customizable Structure'!$J$126,1,#REF!='1. Customizable Structure'!$J$127,2,#REF!='1. Customizable Structure'!$J$128,3))</f>
        <v>#REF!</v>
      </c>
      <c r="P62" s="589"/>
      <c r="Q62" s="12" t="str" cm="1">
        <f t="array" ref="Q62">IFERROR(_xlfn.IFS(AND(H62=3,N62=1),"C",AND(H62=3,N62=2),"C",AND(H62=2,N62=1),"C",AND(H62=2,N62=2),"C",AND(H62=3,N62=3),"A",AND(H62=1,N62=1),"D",AND(H62=1,N62=3),"B",AND(H62=1,N62=2),"B",AND(H62=2,N62=3),"B",AND(H62=2,N62=2),"B"),"")</f>
        <v/>
      </c>
      <c r="R62" s="12" t="str" cm="1">
        <f t="array" ref="R62">IF(Q62="","",_xlfn.IFS(Q62="C",1,Q62="A",2,Q62="D",3,Q62="B",4))</f>
        <v/>
      </c>
      <c r="S62" s="12" t="str" cm="1">
        <f t="array" ref="S62">IFERROR(_xlfn.IFS(AND(O62=1,Q62="C"),1,AND(O62=1,Q62="A"),2,AND(O62=1,Q62="D"),3,AND(O62=1,Q62="B"),4,AND(O62=2,Q62="C"),5,AND(O62=2,Q62="A"),6,AND(O62=2,Q62="D"),7,AND(O62=2,Q62="B"),8,AND(O62=3,Q62="C"),9,AND(O62=3,Q62="A"),10,AND(O62=3,Q62="D"),11,AND(O62=3,Q62="B"),12),"")</f>
        <v/>
      </c>
      <c r="T62" s="13"/>
      <c r="U62" s="13"/>
    </row>
    <row r="63" spans="2:21" s="10" customFormat="1" ht="30" customHeight="1">
      <c r="B63" s="586" t="e">
        <f>IF(#REF!="","",#REF!)</f>
        <v>#REF!</v>
      </c>
      <c r="C63" s="586"/>
      <c r="D63" s="587" t="e" cm="1">
        <f t="array" ref="D63">IF(#REF!="","",_xlfn.IFS(#REF!='1. Customizable Structure'!$B$126,1,#REF!='1. Customizable Structure'!$B$127,2,#REF!='1. Customizable Structure'!$B$128,3))</f>
        <v>#REF!</v>
      </c>
      <c r="E63" s="588"/>
      <c r="F63" s="589" t="e" cm="1">
        <f t="array" ref="F63">IF(#REF!="","",_xlfn.IFS(#REF!='1. Customizable Structure'!$D$126,1,#REF!='1. Customizable Structure'!$D$127,2,#REF!='1. Customizable Structure'!$D$128,3))</f>
        <v>#REF!</v>
      </c>
      <c r="G63" s="589"/>
      <c r="H63" s="11" t="e">
        <f t="shared" si="1"/>
        <v>#REF!</v>
      </c>
      <c r="I63" s="589" t="e" cm="1">
        <f t="array" ref="I63">IF(#REF!="","",_xlfn.IFS(#REF!='1. Customizable Structure'!$F$126,1,#REF!='1. Customizable Structure'!$F$127,2,#REF!='1. Customizable Structure'!$F$128,3))</f>
        <v>#REF!</v>
      </c>
      <c r="J63" s="589"/>
      <c r="K63" s="590"/>
      <c r="L63" s="589" t="e" cm="1">
        <f t="array" ref="L63">IF(#REF!="","",_xlfn.IFS(#REF!='1. Customizable Structure'!$H$126,1,#REF!='1. Customizable Structure'!$H$127,2,#REF!='1. Customizable Structure'!$H$128,3))</f>
        <v>#REF!</v>
      </c>
      <c r="M63" s="589"/>
      <c r="N63" s="11" t="e">
        <f t="shared" si="0"/>
        <v>#REF!</v>
      </c>
      <c r="O63" s="589" t="e" cm="1">
        <f t="array" ref="O63">IF(#REF!="","",_xlfn.IFS(#REF!='1. Customizable Structure'!$J$126,1,#REF!='1. Customizable Structure'!$J$127,2,#REF!='1. Customizable Structure'!$J$128,3))</f>
        <v>#REF!</v>
      </c>
      <c r="P63" s="589"/>
      <c r="Q63" s="12" t="str" cm="1">
        <f t="array" ref="Q63">IFERROR(_xlfn.IFS(AND(H63=3,N63=1),"C",AND(H63=3,N63=2),"C",AND(H63=2,N63=1),"C",AND(H63=2,N63=2),"C",AND(H63=3,N63=3),"A",AND(H63=1,N63=1),"D",AND(H63=1,N63=3),"B",AND(H63=1,N63=2),"B",AND(H63=2,N63=3),"B",AND(H63=2,N63=2),"B"),"")</f>
        <v/>
      </c>
      <c r="R63" s="12" t="str" cm="1">
        <f t="array" ref="R63">IF(Q63="","",_xlfn.IFS(Q63="C",1,Q63="A",2,Q63="D",3,Q63="B",4))</f>
        <v/>
      </c>
      <c r="S63" s="12" t="str" cm="1">
        <f t="array" ref="S63">IFERROR(_xlfn.IFS(AND(O63=1,Q63="C"),1,AND(O63=1,Q63="A"),2,AND(O63=1,Q63="D"),3,AND(O63=1,Q63="B"),4,AND(O63=2,Q63="C"),5,AND(O63=2,Q63="A"),6,AND(O63=2,Q63="D"),7,AND(O63=2,Q63="B"),8,AND(O63=3,Q63="C"),9,AND(O63=3,Q63="A"),10,AND(O63=3,Q63="D"),11,AND(O63=3,Q63="B"),12),"")</f>
        <v/>
      </c>
      <c r="T63" s="13"/>
      <c r="U63" s="13"/>
    </row>
    <row r="64" spans="2:21" s="10" customFormat="1" ht="30" customHeight="1">
      <c r="B64" s="586" t="e">
        <f>IF(#REF!="","",#REF!)</f>
        <v>#REF!</v>
      </c>
      <c r="C64" s="586"/>
      <c r="D64" s="587" t="e" cm="1">
        <f t="array" ref="D64">IF(#REF!="","",_xlfn.IFS(#REF!='1. Customizable Structure'!$B$126,1,#REF!='1. Customizable Structure'!$B$127,2,#REF!='1. Customizable Structure'!$B$128,3))</f>
        <v>#REF!</v>
      </c>
      <c r="E64" s="588"/>
      <c r="F64" s="589" t="e" cm="1">
        <f t="array" ref="F64">IF(#REF!="","",_xlfn.IFS(#REF!='1. Customizable Structure'!$D$126,1,#REF!='1. Customizable Structure'!$D$127,2,#REF!='1. Customizable Structure'!$D$128,3))</f>
        <v>#REF!</v>
      </c>
      <c r="G64" s="589"/>
      <c r="H64" s="11" t="e">
        <f t="shared" si="1"/>
        <v>#REF!</v>
      </c>
      <c r="I64" s="589" t="e" cm="1">
        <f t="array" ref="I64">IF(#REF!="","",_xlfn.IFS(#REF!='1. Customizable Structure'!$F$126,1,#REF!='1. Customizable Structure'!$F$127,2,#REF!='1. Customizable Structure'!$F$128,3))</f>
        <v>#REF!</v>
      </c>
      <c r="J64" s="589"/>
      <c r="K64" s="590"/>
      <c r="L64" s="589" t="e" cm="1">
        <f t="array" ref="L64">IF(#REF!="","",_xlfn.IFS(#REF!='1. Customizable Structure'!$H$126,1,#REF!='1. Customizable Structure'!$H$127,2,#REF!='1. Customizable Structure'!$H$128,3))</f>
        <v>#REF!</v>
      </c>
      <c r="M64" s="589"/>
      <c r="N64" s="11" t="e">
        <f t="shared" si="0"/>
        <v>#REF!</v>
      </c>
      <c r="O64" s="589" t="e" cm="1">
        <f t="array" ref="O64">IF(#REF!="","",_xlfn.IFS(#REF!='1. Customizable Structure'!$J$126,1,#REF!='1. Customizable Structure'!$J$127,2,#REF!='1. Customizable Structure'!$J$128,3))</f>
        <v>#REF!</v>
      </c>
      <c r="P64" s="589"/>
      <c r="Q64" s="12" t="str" cm="1">
        <f t="array" ref="Q64">IFERROR(_xlfn.IFS(AND(H64=3,N64=1),"C",AND(H64=3,N64=2),"C",AND(H64=2,N64=1),"C",AND(H64=2,N64=2),"C",AND(H64=3,N64=3),"A",AND(H64=1,N64=1),"D",AND(H64=1,N64=3),"B",AND(H64=1,N64=2),"B",AND(H64=2,N64=3),"B",AND(H64=2,N64=2),"B"),"")</f>
        <v/>
      </c>
      <c r="R64" s="12" t="str" cm="1">
        <f t="array" ref="R64">IF(Q64="","",_xlfn.IFS(Q64="C",1,Q64="A",2,Q64="D",3,Q64="B",4))</f>
        <v/>
      </c>
      <c r="S64" s="12" t="str" cm="1">
        <f t="array" ref="S64">IFERROR(_xlfn.IFS(AND(O64=1,Q64="C"),1,AND(O64=1,Q64="A"),2,AND(O64=1,Q64="D"),3,AND(O64=1,Q64="B"),4,AND(O64=2,Q64="C"),5,AND(O64=2,Q64="A"),6,AND(O64=2,Q64="D"),7,AND(O64=2,Q64="B"),8,AND(O64=3,Q64="C"),9,AND(O64=3,Q64="A"),10,AND(O64=3,Q64="D"),11,AND(O64=3,Q64="B"),12),"")</f>
        <v/>
      </c>
      <c r="T64" s="13"/>
      <c r="U64" s="13"/>
    </row>
    <row r="65" spans="2:21" s="10" customFormat="1" ht="30" customHeight="1">
      <c r="B65" s="586" t="e">
        <f>IF(#REF!="","",#REF!)</f>
        <v>#REF!</v>
      </c>
      <c r="C65" s="586"/>
      <c r="D65" s="587" t="e" cm="1">
        <f t="array" ref="D65">IF(#REF!="","",_xlfn.IFS(#REF!='1. Customizable Structure'!$B$126,1,#REF!='1. Customizable Structure'!$B$127,2,#REF!='1. Customizable Structure'!$B$128,3))</f>
        <v>#REF!</v>
      </c>
      <c r="E65" s="588"/>
      <c r="F65" s="589" t="e" cm="1">
        <f t="array" ref="F65">IF(#REF!="","",_xlfn.IFS(#REF!='1. Customizable Structure'!$D$126,1,#REF!='1. Customizable Structure'!$D$127,2,#REF!='1. Customizable Structure'!$D$128,3))</f>
        <v>#REF!</v>
      </c>
      <c r="G65" s="589"/>
      <c r="H65" s="11" t="e">
        <f t="shared" si="1"/>
        <v>#REF!</v>
      </c>
      <c r="I65" s="589" t="e" cm="1">
        <f t="array" ref="I65">IF(#REF!="","",_xlfn.IFS(#REF!='1. Customizable Structure'!$F$126,1,#REF!='1. Customizable Structure'!$F$127,2,#REF!='1. Customizable Structure'!$F$128,3))</f>
        <v>#REF!</v>
      </c>
      <c r="J65" s="589"/>
      <c r="K65" s="590"/>
      <c r="L65" s="589" t="e" cm="1">
        <f t="array" ref="L65">IF(#REF!="","",_xlfn.IFS(#REF!='1. Customizable Structure'!$H$126,1,#REF!='1. Customizable Structure'!$H$127,2,#REF!='1. Customizable Structure'!$H$128,3))</f>
        <v>#REF!</v>
      </c>
      <c r="M65" s="589"/>
      <c r="N65" s="11" t="e">
        <f t="shared" si="0"/>
        <v>#REF!</v>
      </c>
      <c r="O65" s="589" t="e" cm="1">
        <f t="array" ref="O65">IF(#REF!="","",_xlfn.IFS(#REF!='1. Customizable Structure'!$J$126,1,#REF!='1. Customizable Structure'!$J$127,2,#REF!='1. Customizable Structure'!$J$128,3))</f>
        <v>#REF!</v>
      </c>
      <c r="P65" s="589"/>
      <c r="Q65" s="12" t="str" cm="1">
        <f t="array" ref="Q65">IFERROR(_xlfn.IFS(AND(H65=3,N65=1),"C",AND(H65=3,N65=2),"C",AND(H65=2,N65=1),"C",AND(H65=2,N65=2),"C",AND(H65=3,N65=3),"A",AND(H65=1,N65=1),"D",AND(H65=1,N65=3),"B",AND(H65=1,N65=2),"B",AND(H65=2,N65=3),"B",AND(H65=2,N65=2),"B"),"")</f>
        <v/>
      </c>
      <c r="R65" s="12" t="str" cm="1">
        <f t="array" ref="R65">IF(Q65="","",_xlfn.IFS(Q65="C",1,Q65="A",2,Q65="D",3,Q65="B",4))</f>
        <v/>
      </c>
      <c r="S65" s="12" t="str" cm="1">
        <f t="array" ref="S65">IFERROR(_xlfn.IFS(AND(O65=1,Q65="C"),1,AND(O65=1,Q65="A"),2,AND(O65=1,Q65="D"),3,AND(O65=1,Q65="B"),4,AND(O65=2,Q65="C"),5,AND(O65=2,Q65="A"),6,AND(O65=2,Q65="D"),7,AND(O65=2,Q65="B"),8,AND(O65=3,Q65="C"),9,AND(O65=3,Q65="A"),10,AND(O65=3,Q65="D"),11,AND(O65=3,Q65="B"),12),"")</f>
        <v/>
      </c>
      <c r="T65" s="13"/>
      <c r="U65" s="13"/>
    </row>
    <row r="66" spans="2:21" s="10" customFormat="1" ht="30" customHeight="1">
      <c r="B66" s="586" t="e">
        <f>IF(#REF!="","",#REF!)</f>
        <v>#REF!</v>
      </c>
      <c r="C66" s="586"/>
      <c r="D66" s="587" t="e" cm="1">
        <f t="array" ref="D66">IF(#REF!="","",_xlfn.IFS(#REF!='1. Customizable Structure'!$B$126,1,#REF!='1. Customizable Structure'!$B$127,2,#REF!='1. Customizable Structure'!$B$128,3))</f>
        <v>#REF!</v>
      </c>
      <c r="E66" s="588"/>
      <c r="F66" s="589" t="e" cm="1">
        <f t="array" ref="F66">IF(#REF!="","",_xlfn.IFS(#REF!='1. Customizable Structure'!$D$126,1,#REF!='1. Customizable Structure'!$D$127,2,#REF!='1. Customizable Structure'!$D$128,3))</f>
        <v>#REF!</v>
      </c>
      <c r="G66" s="589"/>
      <c r="H66" s="11" t="e">
        <f t="shared" si="1"/>
        <v>#REF!</v>
      </c>
      <c r="I66" s="589" t="e" cm="1">
        <f t="array" ref="I66">IF(#REF!="","",_xlfn.IFS(#REF!='1. Customizable Structure'!$F$126,1,#REF!='1. Customizable Structure'!$F$127,2,#REF!='1. Customizable Structure'!$F$128,3))</f>
        <v>#REF!</v>
      </c>
      <c r="J66" s="589"/>
      <c r="K66" s="590"/>
      <c r="L66" s="589" t="e" cm="1">
        <f t="array" ref="L66">IF(#REF!="","",_xlfn.IFS(#REF!='1. Customizable Structure'!$H$126,1,#REF!='1. Customizable Structure'!$H$127,2,#REF!='1. Customizable Structure'!$H$128,3))</f>
        <v>#REF!</v>
      </c>
      <c r="M66" s="589"/>
      <c r="N66" s="11" t="e">
        <f t="shared" si="0"/>
        <v>#REF!</v>
      </c>
      <c r="O66" s="589" t="e" cm="1">
        <f t="array" ref="O66">IF(#REF!="","",_xlfn.IFS(#REF!='1. Customizable Structure'!$J$126,1,#REF!='1. Customizable Structure'!$J$127,2,#REF!='1. Customizable Structure'!$J$128,3))</f>
        <v>#REF!</v>
      </c>
      <c r="P66" s="589"/>
      <c r="Q66" s="12" t="str" cm="1">
        <f t="array" ref="Q66">IFERROR(_xlfn.IFS(AND(H66=3,N66=1),"C",AND(H66=3,N66=2),"C",AND(H66=2,N66=1),"C",AND(H66=2,N66=2),"C",AND(H66=3,N66=3),"A",AND(H66=1,N66=1),"D",AND(H66=1,N66=3),"B",AND(H66=1,N66=2),"B",AND(H66=2,N66=3),"B",AND(H66=2,N66=2),"B"),"")</f>
        <v/>
      </c>
      <c r="R66" s="12" t="str" cm="1">
        <f t="array" ref="R66">IF(Q66="","",_xlfn.IFS(Q66="C",1,Q66="A",2,Q66="D",3,Q66="B",4))</f>
        <v/>
      </c>
      <c r="S66" s="12" t="str" cm="1">
        <f t="array" ref="S66">IFERROR(_xlfn.IFS(AND(O66=1,Q66="C"),1,AND(O66=1,Q66="A"),2,AND(O66=1,Q66="D"),3,AND(O66=1,Q66="B"),4,AND(O66=2,Q66="C"),5,AND(O66=2,Q66="A"),6,AND(O66=2,Q66="D"),7,AND(O66=2,Q66="B"),8,AND(O66=3,Q66="C"),9,AND(O66=3,Q66="A"),10,AND(O66=3,Q66="D"),11,AND(O66=3,Q66="B"),12),"")</f>
        <v/>
      </c>
      <c r="T66" s="13"/>
      <c r="U66" s="13"/>
    </row>
    <row r="67" spans="2:21" s="10" customFormat="1" ht="30" customHeight="1">
      <c r="B67" s="586" t="e">
        <f>IF(#REF!="","",#REF!)</f>
        <v>#REF!</v>
      </c>
      <c r="C67" s="586"/>
      <c r="D67" s="587" t="e" cm="1">
        <f t="array" ref="D67">IF(#REF!="","",_xlfn.IFS(#REF!='1. Customizable Structure'!$B$126,1,#REF!='1. Customizable Structure'!$B$127,2,#REF!='1. Customizable Structure'!$B$128,3))</f>
        <v>#REF!</v>
      </c>
      <c r="E67" s="588"/>
      <c r="F67" s="589" t="e" cm="1">
        <f t="array" ref="F67">IF(#REF!="","",_xlfn.IFS(#REF!='1. Customizable Structure'!$D$126,1,#REF!='1. Customizable Structure'!$D$127,2,#REF!='1. Customizable Structure'!$D$128,3))</f>
        <v>#REF!</v>
      </c>
      <c r="G67" s="589"/>
      <c r="H67" s="11" t="e">
        <f t="shared" si="1"/>
        <v>#REF!</v>
      </c>
      <c r="I67" s="589" t="e" cm="1">
        <f t="array" ref="I67">IF(#REF!="","",_xlfn.IFS(#REF!='1. Customizable Structure'!$F$126,1,#REF!='1. Customizable Structure'!$F$127,2,#REF!='1. Customizable Structure'!$F$128,3))</f>
        <v>#REF!</v>
      </c>
      <c r="J67" s="589"/>
      <c r="K67" s="590"/>
      <c r="L67" s="589" t="e" cm="1">
        <f t="array" ref="L67">IF(#REF!="","",_xlfn.IFS(#REF!='1. Customizable Structure'!$H$126,1,#REF!='1. Customizable Structure'!$H$127,2,#REF!='1. Customizable Structure'!$H$128,3))</f>
        <v>#REF!</v>
      </c>
      <c r="M67" s="589"/>
      <c r="N67" s="11" t="e">
        <f t="shared" si="0"/>
        <v>#REF!</v>
      </c>
      <c r="O67" s="589" t="e" cm="1">
        <f t="array" ref="O67">IF(#REF!="","",_xlfn.IFS(#REF!='1. Customizable Structure'!$J$126,1,#REF!='1. Customizable Structure'!$J$127,2,#REF!='1. Customizable Structure'!$J$128,3))</f>
        <v>#REF!</v>
      </c>
      <c r="P67" s="589"/>
      <c r="Q67" s="12" t="str" cm="1">
        <f t="array" ref="Q67">IFERROR(_xlfn.IFS(AND(H67=3,N67=1),"C",AND(H67=3,N67=2),"C",AND(H67=2,N67=1),"C",AND(H67=2,N67=2),"C",AND(H67=3,N67=3),"A",AND(H67=1,N67=1),"D",AND(H67=1,N67=3),"B",AND(H67=1,N67=2),"B",AND(H67=2,N67=3),"B",AND(H67=2,N67=2),"B"),"")</f>
        <v/>
      </c>
      <c r="R67" s="12" t="str" cm="1">
        <f t="array" ref="R67">IF(Q67="","",_xlfn.IFS(Q67="C",1,Q67="A",2,Q67="D",3,Q67="B",4))</f>
        <v/>
      </c>
      <c r="S67" s="12" t="str" cm="1">
        <f t="array" ref="S67">IFERROR(_xlfn.IFS(AND(O67=1,Q67="C"),1,AND(O67=1,Q67="A"),2,AND(O67=1,Q67="D"),3,AND(O67=1,Q67="B"),4,AND(O67=2,Q67="C"),5,AND(O67=2,Q67="A"),6,AND(O67=2,Q67="D"),7,AND(O67=2,Q67="B"),8,AND(O67=3,Q67="C"),9,AND(O67=3,Q67="A"),10,AND(O67=3,Q67="D"),11,AND(O67=3,Q67="B"),12),"")</f>
        <v/>
      </c>
      <c r="T67" s="13"/>
      <c r="U67" s="13"/>
    </row>
  </sheetData>
  <mergeCells count="326">
    <mergeCell ref="B67:C67"/>
    <mergeCell ref="D67:E67"/>
    <mergeCell ref="F67:G67"/>
    <mergeCell ref="I67:K67"/>
    <mergeCell ref="L67:M67"/>
    <mergeCell ref="O67:P67"/>
    <mergeCell ref="B10:Q10"/>
    <mergeCell ref="D11:H11"/>
    <mergeCell ref="H12:H16"/>
    <mergeCell ref="N12:N16"/>
    <mergeCell ref="Q12:Q16"/>
    <mergeCell ref="B66:C66"/>
    <mergeCell ref="D66:E66"/>
    <mergeCell ref="F66:G66"/>
    <mergeCell ref="I66:K66"/>
    <mergeCell ref="L66:M66"/>
    <mergeCell ref="O66:P66"/>
    <mergeCell ref="B65:C65"/>
    <mergeCell ref="D65:E65"/>
    <mergeCell ref="F65:G65"/>
    <mergeCell ref="I65:K65"/>
    <mergeCell ref="L65:M65"/>
    <mergeCell ref="O65:P65"/>
    <mergeCell ref="B64:C64"/>
    <mergeCell ref="D64:E64"/>
    <mergeCell ref="F64:G64"/>
    <mergeCell ref="I64:K64"/>
    <mergeCell ref="L64:M64"/>
    <mergeCell ref="O64:P64"/>
    <mergeCell ref="B63:C63"/>
    <mergeCell ref="D63:E63"/>
    <mergeCell ref="F63:G63"/>
    <mergeCell ref="I63:K63"/>
    <mergeCell ref="L63:M63"/>
    <mergeCell ref="O63:P63"/>
    <mergeCell ref="B62:C62"/>
    <mergeCell ref="D62:E62"/>
    <mergeCell ref="F62:G62"/>
    <mergeCell ref="I62:K62"/>
    <mergeCell ref="L62:M62"/>
    <mergeCell ref="O62:P62"/>
    <mergeCell ref="B61:C61"/>
    <mergeCell ref="D61:E61"/>
    <mergeCell ref="F61:G61"/>
    <mergeCell ref="I61:K61"/>
    <mergeCell ref="L61:M61"/>
    <mergeCell ref="O61:P61"/>
    <mergeCell ref="B60:C60"/>
    <mergeCell ref="D60:E60"/>
    <mergeCell ref="F60:G60"/>
    <mergeCell ref="I60:K60"/>
    <mergeCell ref="L60:M60"/>
    <mergeCell ref="O60:P60"/>
    <mergeCell ref="B59:C59"/>
    <mergeCell ref="D59:E59"/>
    <mergeCell ref="F59:G59"/>
    <mergeCell ref="I59:K59"/>
    <mergeCell ref="L59:M59"/>
    <mergeCell ref="O59:P59"/>
    <mergeCell ref="B58:C58"/>
    <mergeCell ref="D58:E58"/>
    <mergeCell ref="F58:G58"/>
    <mergeCell ref="I58:K58"/>
    <mergeCell ref="L58:M58"/>
    <mergeCell ref="O58:P58"/>
    <mergeCell ref="B57:C57"/>
    <mergeCell ref="D57:E57"/>
    <mergeCell ref="F57:G57"/>
    <mergeCell ref="I57:K57"/>
    <mergeCell ref="L57:M57"/>
    <mergeCell ref="O57:P57"/>
    <mergeCell ref="B56:C56"/>
    <mergeCell ref="D56:E56"/>
    <mergeCell ref="F56:G56"/>
    <mergeCell ref="I56:K56"/>
    <mergeCell ref="L56:M56"/>
    <mergeCell ref="O56:P56"/>
    <mergeCell ref="B55:C55"/>
    <mergeCell ref="D55:E55"/>
    <mergeCell ref="F55:G55"/>
    <mergeCell ref="I55:K55"/>
    <mergeCell ref="L55:M55"/>
    <mergeCell ref="O55:P55"/>
    <mergeCell ref="B54:C54"/>
    <mergeCell ref="D54:E54"/>
    <mergeCell ref="F54:G54"/>
    <mergeCell ref="I54:K54"/>
    <mergeCell ref="L54:M54"/>
    <mergeCell ref="O54:P54"/>
    <mergeCell ref="B53:C53"/>
    <mergeCell ref="D53:E53"/>
    <mergeCell ref="F53:G53"/>
    <mergeCell ref="I53:K53"/>
    <mergeCell ref="L53:M53"/>
    <mergeCell ref="O53:P53"/>
    <mergeCell ref="B52:C52"/>
    <mergeCell ref="D52:E52"/>
    <mergeCell ref="F52:G52"/>
    <mergeCell ref="I52:K52"/>
    <mergeCell ref="L52:M52"/>
    <mergeCell ref="O52:P52"/>
    <mergeCell ref="B51:C51"/>
    <mergeCell ref="D51:E51"/>
    <mergeCell ref="F51:G51"/>
    <mergeCell ref="I51:K51"/>
    <mergeCell ref="L51:M51"/>
    <mergeCell ref="O51:P51"/>
    <mergeCell ref="B50:C50"/>
    <mergeCell ref="D50:E50"/>
    <mergeCell ref="F50:G50"/>
    <mergeCell ref="I50:K50"/>
    <mergeCell ref="L50:M50"/>
    <mergeCell ref="O50:P50"/>
    <mergeCell ref="B49:C49"/>
    <mergeCell ref="D49:E49"/>
    <mergeCell ref="F49:G49"/>
    <mergeCell ref="I49:K49"/>
    <mergeCell ref="L49:M49"/>
    <mergeCell ref="O49:P49"/>
    <mergeCell ref="B48:C48"/>
    <mergeCell ref="D48:E48"/>
    <mergeCell ref="F48:G48"/>
    <mergeCell ref="I48:K48"/>
    <mergeCell ref="L48:M48"/>
    <mergeCell ref="O48:P48"/>
    <mergeCell ref="B47:C47"/>
    <mergeCell ref="D47:E47"/>
    <mergeCell ref="F47:G47"/>
    <mergeCell ref="I47:K47"/>
    <mergeCell ref="L47:M47"/>
    <mergeCell ref="O47:P47"/>
    <mergeCell ref="B46:C46"/>
    <mergeCell ref="D46:E46"/>
    <mergeCell ref="F46:G46"/>
    <mergeCell ref="I46:K46"/>
    <mergeCell ref="L46:M46"/>
    <mergeCell ref="O46:P46"/>
    <mergeCell ref="B45:C45"/>
    <mergeCell ref="D45:E45"/>
    <mergeCell ref="F45:G45"/>
    <mergeCell ref="I45:K45"/>
    <mergeCell ref="L45:M45"/>
    <mergeCell ref="O45:P45"/>
    <mergeCell ref="B44:C44"/>
    <mergeCell ref="D44:E44"/>
    <mergeCell ref="F44:G44"/>
    <mergeCell ref="I44:K44"/>
    <mergeCell ref="L44:M44"/>
    <mergeCell ref="O44:P44"/>
    <mergeCell ref="B43:C43"/>
    <mergeCell ref="D43:E43"/>
    <mergeCell ref="F43:G43"/>
    <mergeCell ref="I43:K43"/>
    <mergeCell ref="L43:M43"/>
    <mergeCell ref="O43:P43"/>
    <mergeCell ref="B42:C42"/>
    <mergeCell ref="D42:E42"/>
    <mergeCell ref="F42:G42"/>
    <mergeCell ref="I42:K42"/>
    <mergeCell ref="L42:M42"/>
    <mergeCell ref="O42:P42"/>
    <mergeCell ref="B41:C41"/>
    <mergeCell ref="D41:E41"/>
    <mergeCell ref="F41:G41"/>
    <mergeCell ref="I41:K41"/>
    <mergeCell ref="L41:M41"/>
    <mergeCell ref="O41:P41"/>
    <mergeCell ref="B40:C40"/>
    <mergeCell ref="D40:E40"/>
    <mergeCell ref="F40:G40"/>
    <mergeCell ref="I40:K40"/>
    <mergeCell ref="L40:M40"/>
    <mergeCell ref="O40:P40"/>
    <mergeCell ref="B39:C39"/>
    <mergeCell ref="D39:E39"/>
    <mergeCell ref="F39:G39"/>
    <mergeCell ref="I39:K39"/>
    <mergeCell ref="L39:M39"/>
    <mergeCell ref="O39:P39"/>
    <mergeCell ref="B38:C38"/>
    <mergeCell ref="D38:E38"/>
    <mergeCell ref="F38:G38"/>
    <mergeCell ref="I38:K38"/>
    <mergeCell ref="L38:M38"/>
    <mergeCell ref="O38:P38"/>
    <mergeCell ref="B37:C37"/>
    <mergeCell ref="D37:E37"/>
    <mergeCell ref="F37:G37"/>
    <mergeCell ref="I37:K37"/>
    <mergeCell ref="L37:M37"/>
    <mergeCell ref="O37:P37"/>
    <mergeCell ref="B36:C36"/>
    <mergeCell ref="D36:E36"/>
    <mergeCell ref="F36:G36"/>
    <mergeCell ref="I36:K36"/>
    <mergeCell ref="L36:M36"/>
    <mergeCell ref="O36:P36"/>
    <mergeCell ref="B35:C35"/>
    <mergeCell ref="D35:E35"/>
    <mergeCell ref="F35:G35"/>
    <mergeCell ref="I35:K35"/>
    <mergeCell ref="L35:M35"/>
    <mergeCell ref="O35:P35"/>
    <mergeCell ref="B34:C34"/>
    <mergeCell ref="D34:E34"/>
    <mergeCell ref="F34:G34"/>
    <mergeCell ref="I34:K34"/>
    <mergeCell ref="L34:M34"/>
    <mergeCell ref="O34:P34"/>
    <mergeCell ref="B33:C33"/>
    <mergeCell ref="D33:E33"/>
    <mergeCell ref="F33:G33"/>
    <mergeCell ref="I33:K33"/>
    <mergeCell ref="L33:M33"/>
    <mergeCell ref="O33:P33"/>
    <mergeCell ref="B32:C32"/>
    <mergeCell ref="D32:E32"/>
    <mergeCell ref="F32:G32"/>
    <mergeCell ref="I32:K32"/>
    <mergeCell ref="L32:M32"/>
    <mergeCell ref="O32:P32"/>
    <mergeCell ref="B31:C31"/>
    <mergeCell ref="D31:E31"/>
    <mergeCell ref="F31:G31"/>
    <mergeCell ref="I31:K31"/>
    <mergeCell ref="L31:M31"/>
    <mergeCell ref="O31:P31"/>
    <mergeCell ref="B30:C30"/>
    <mergeCell ref="D30:E30"/>
    <mergeCell ref="F30:G30"/>
    <mergeCell ref="I30:K30"/>
    <mergeCell ref="L30:M30"/>
    <mergeCell ref="O30:P30"/>
    <mergeCell ref="B29:C29"/>
    <mergeCell ref="D29:E29"/>
    <mergeCell ref="F29:G29"/>
    <mergeCell ref="I29:K29"/>
    <mergeCell ref="L29:M29"/>
    <mergeCell ref="O29:P29"/>
    <mergeCell ref="B28:C28"/>
    <mergeCell ref="D28:E28"/>
    <mergeCell ref="F28:G28"/>
    <mergeCell ref="I28:K28"/>
    <mergeCell ref="L28:M28"/>
    <mergeCell ref="O28:P28"/>
    <mergeCell ref="B27:C27"/>
    <mergeCell ref="D27:E27"/>
    <mergeCell ref="F27:G27"/>
    <mergeCell ref="I27:K27"/>
    <mergeCell ref="L27:M27"/>
    <mergeCell ref="O27:P27"/>
    <mergeCell ref="B26:C26"/>
    <mergeCell ref="D26:E26"/>
    <mergeCell ref="F26:G26"/>
    <mergeCell ref="I26:K26"/>
    <mergeCell ref="L26:M26"/>
    <mergeCell ref="O26:P26"/>
    <mergeCell ref="B25:C25"/>
    <mergeCell ref="D25:E25"/>
    <mergeCell ref="F25:G25"/>
    <mergeCell ref="I25:K25"/>
    <mergeCell ref="L25:M25"/>
    <mergeCell ref="O25:P25"/>
    <mergeCell ref="B24:C24"/>
    <mergeCell ref="D24:E24"/>
    <mergeCell ref="F24:G24"/>
    <mergeCell ref="I24:K24"/>
    <mergeCell ref="L24:M24"/>
    <mergeCell ref="O24:P24"/>
    <mergeCell ref="B23:C23"/>
    <mergeCell ref="D23:E23"/>
    <mergeCell ref="F23:G23"/>
    <mergeCell ref="I23:K23"/>
    <mergeCell ref="L23:M23"/>
    <mergeCell ref="O23:P23"/>
    <mergeCell ref="B22:C22"/>
    <mergeCell ref="D22:E22"/>
    <mergeCell ref="F22:G22"/>
    <mergeCell ref="I22:K22"/>
    <mergeCell ref="L22:M22"/>
    <mergeCell ref="O22:P22"/>
    <mergeCell ref="B21:C21"/>
    <mergeCell ref="D21:E21"/>
    <mergeCell ref="F21:G21"/>
    <mergeCell ref="I21:K21"/>
    <mergeCell ref="L21:M21"/>
    <mergeCell ref="O21:P21"/>
    <mergeCell ref="B20:C20"/>
    <mergeCell ref="D20:E20"/>
    <mergeCell ref="F20:G20"/>
    <mergeCell ref="I20:K20"/>
    <mergeCell ref="L20:M20"/>
    <mergeCell ref="O20:P20"/>
    <mergeCell ref="B19:C19"/>
    <mergeCell ref="D19:E19"/>
    <mergeCell ref="F19:G19"/>
    <mergeCell ref="I19:K19"/>
    <mergeCell ref="L19:M19"/>
    <mergeCell ref="O19:P19"/>
    <mergeCell ref="B18:C18"/>
    <mergeCell ref="D18:E18"/>
    <mergeCell ref="F18:G18"/>
    <mergeCell ref="I18:K18"/>
    <mergeCell ref="L18:M18"/>
    <mergeCell ref="O18:P18"/>
    <mergeCell ref="L12:M16"/>
    <mergeCell ref="O12:P16"/>
    <mergeCell ref="B17:C17"/>
    <mergeCell ref="D17:E17"/>
    <mergeCell ref="F17:G17"/>
    <mergeCell ref="I17:K17"/>
    <mergeCell ref="L17:M17"/>
    <mergeCell ref="O17:P17"/>
    <mergeCell ref="B4:L6"/>
    <mergeCell ref="AA16:AC16"/>
    <mergeCell ref="X16:Z16"/>
    <mergeCell ref="B11:C11"/>
    <mergeCell ref="I11:M11"/>
    <mergeCell ref="O11:P11"/>
    <mergeCell ref="B12:C16"/>
    <mergeCell ref="D12:E16"/>
    <mergeCell ref="F12:G16"/>
    <mergeCell ref="I12:J16"/>
    <mergeCell ref="K12:K16"/>
    <mergeCell ref="R12:R16"/>
    <mergeCell ref="S12:S16"/>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97E83-CD90-E941-809F-666A81F8391D}">
  <dimension ref="B2:BA5"/>
  <sheetViews>
    <sheetView workbookViewId="0">
      <selection activeCell="S46" sqref="S46:S47"/>
    </sheetView>
  </sheetViews>
  <sheetFormatPr baseColWidth="10" defaultRowHeight="14"/>
  <cols>
    <col min="1" max="1" width="12.5" customWidth="1"/>
    <col min="2" max="2" width="21.6640625" customWidth="1"/>
  </cols>
  <sheetData>
    <row r="2" spans="2:53" ht="15" thickBot="1"/>
    <row r="3" spans="2:53" ht="26" customHeight="1" thickBot="1">
      <c r="C3" s="57" t="e">
        <f>#REF!</f>
        <v>#REF!</v>
      </c>
      <c r="D3" s="57" t="e">
        <f>#REF!</f>
        <v>#REF!</v>
      </c>
      <c r="E3" s="57" t="e">
        <f>#REF!</f>
        <v>#REF!</v>
      </c>
      <c r="F3" s="57" t="e">
        <f>#REF!</f>
        <v>#REF!</v>
      </c>
      <c r="G3" s="57" t="e">
        <f>#REF!</f>
        <v>#REF!</v>
      </c>
      <c r="H3" s="57" t="e">
        <f>#REF!</f>
        <v>#REF!</v>
      </c>
      <c r="I3" s="57" t="e">
        <f>#REF!</f>
        <v>#REF!</v>
      </c>
      <c r="J3" s="57" t="e">
        <f>#REF!</f>
        <v>#REF!</v>
      </c>
      <c r="K3" s="57" t="e">
        <f>#REF!</f>
        <v>#REF!</v>
      </c>
      <c r="L3" s="57" t="e">
        <f>#REF!</f>
        <v>#REF!</v>
      </c>
      <c r="M3" s="57" t="e">
        <f>#REF!</f>
        <v>#REF!</v>
      </c>
      <c r="N3" s="57" t="e">
        <f>#REF!</f>
        <v>#REF!</v>
      </c>
      <c r="O3" s="57" t="e">
        <f>#REF!</f>
        <v>#REF!</v>
      </c>
      <c r="P3" s="57" t="e">
        <f>#REF!</f>
        <v>#REF!</v>
      </c>
      <c r="Q3" s="57" t="e">
        <f>#REF!</f>
        <v>#REF!</v>
      </c>
      <c r="R3" s="57" t="e">
        <f>#REF!</f>
        <v>#REF!</v>
      </c>
      <c r="S3" s="57" t="e">
        <f>#REF!</f>
        <v>#REF!</v>
      </c>
      <c r="T3" s="57" t="e">
        <f>#REF!</f>
        <v>#REF!</v>
      </c>
      <c r="U3" s="57" t="e">
        <f>#REF!</f>
        <v>#REF!</v>
      </c>
      <c r="V3" s="57" t="e">
        <f>#REF!</f>
        <v>#REF!</v>
      </c>
      <c r="W3" s="57" t="e">
        <f>#REF!</f>
        <v>#REF!</v>
      </c>
      <c r="X3" s="57" t="e">
        <f>#REF!</f>
        <v>#REF!</v>
      </c>
      <c r="Y3" s="57" t="e">
        <f>#REF!</f>
        <v>#REF!</v>
      </c>
      <c r="Z3" s="57" t="e">
        <f>#REF!</f>
        <v>#REF!</v>
      </c>
      <c r="AA3" s="57" t="e">
        <f>#REF!</f>
        <v>#REF!</v>
      </c>
      <c r="AB3" s="57" t="e">
        <f>#REF!</f>
        <v>#REF!</v>
      </c>
      <c r="AC3" s="57" t="e">
        <f>#REF!</f>
        <v>#REF!</v>
      </c>
      <c r="AD3" s="57" t="e">
        <f>#REF!</f>
        <v>#REF!</v>
      </c>
      <c r="AE3" s="57" t="e">
        <f>#REF!</f>
        <v>#REF!</v>
      </c>
      <c r="AF3" s="57" t="e">
        <f>#REF!</f>
        <v>#REF!</v>
      </c>
      <c r="AG3" s="57" t="e">
        <f>#REF!</f>
        <v>#REF!</v>
      </c>
      <c r="AH3" s="57" t="e">
        <f>#REF!</f>
        <v>#REF!</v>
      </c>
      <c r="AI3" s="57" t="e">
        <f>#REF!</f>
        <v>#REF!</v>
      </c>
      <c r="AJ3" s="57" t="e">
        <f>#REF!</f>
        <v>#REF!</v>
      </c>
      <c r="AK3" s="57" t="e">
        <f>#REF!</f>
        <v>#REF!</v>
      </c>
      <c r="AL3" s="57" t="e">
        <f>#REF!</f>
        <v>#REF!</v>
      </c>
      <c r="AM3" s="57" t="e">
        <f>#REF!</f>
        <v>#REF!</v>
      </c>
      <c r="AN3" s="57" t="e">
        <f>#REF!</f>
        <v>#REF!</v>
      </c>
      <c r="AO3" s="57" t="e">
        <f>#REF!</f>
        <v>#REF!</v>
      </c>
      <c r="AP3" s="57" t="e">
        <f>#REF!</f>
        <v>#REF!</v>
      </c>
      <c r="AQ3" s="57" t="e">
        <f>#REF!</f>
        <v>#REF!</v>
      </c>
      <c r="AR3" s="57" t="e">
        <f>#REF!</f>
        <v>#REF!</v>
      </c>
      <c r="AS3" s="57" t="e">
        <f>#REF!</f>
        <v>#REF!</v>
      </c>
      <c r="AT3" s="57" t="e">
        <f>#REF!</f>
        <v>#REF!</v>
      </c>
      <c r="AU3" s="57" t="e">
        <f>#REF!</f>
        <v>#REF!</v>
      </c>
      <c r="AV3" s="58" t="e">
        <f>#REF!</f>
        <v>#REF!</v>
      </c>
      <c r="AW3" s="59" t="e">
        <f>#REF!</f>
        <v>#REF!</v>
      </c>
      <c r="AX3" s="60" t="e">
        <f>#REF!</f>
        <v>#REF!</v>
      </c>
      <c r="AY3" s="60" t="e">
        <f>#REF!</f>
        <v>#REF!</v>
      </c>
      <c r="AZ3" s="60" t="e">
        <f>#REF!</f>
        <v>#REF!</v>
      </c>
      <c r="BA3" s="61" t="e">
        <f>#REF!</f>
        <v>#REF!</v>
      </c>
    </row>
    <row r="4" spans="2:53" ht="15" thickBot="1">
      <c r="B4" s="54" t="s">
        <v>216</v>
      </c>
      <c r="C4" s="62" t="e">
        <f>IF(#REF!="","",#REF!)</f>
        <v>#REF!</v>
      </c>
      <c r="D4" s="62" t="e">
        <f>IF(#REF!="","",#REF!)</f>
        <v>#REF!</v>
      </c>
      <c r="E4" s="56" t="e">
        <f>IF(#REF!="","",#REF!)</f>
        <v>#REF!</v>
      </c>
      <c r="F4" s="56" t="e">
        <f>IF(#REF!="","",#REF!)</f>
        <v>#REF!</v>
      </c>
      <c r="G4" s="56" t="e">
        <f>IF(#REF!="","",#REF!)</f>
        <v>#REF!</v>
      </c>
      <c r="H4" s="56" t="e">
        <f>IF(#REF!="","",#REF!)</f>
        <v>#REF!</v>
      </c>
      <c r="I4" s="56" t="e">
        <f>IF(#REF!="","",#REF!)</f>
        <v>#REF!</v>
      </c>
      <c r="J4" s="56" t="e">
        <f>IF(#REF!="","",#REF!)</f>
        <v>#REF!</v>
      </c>
      <c r="K4" s="56" t="e">
        <f>IF(#REF!="","",#REF!)</f>
        <v>#REF!</v>
      </c>
      <c r="L4" s="56" t="e">
        <f>IF(#REF!="","",#REF!)</f>
        <v>#REF!</v>
      </c>
      <c r="M4" s="56" t="e">
        <f>IF(#REF!="","",#REF!)</f>
        <v>#REF!</v>
      </c>
      <c r="N4" s="56" t="e">
        <f>IF(#REF!="","",#REF!)</f>
        <v>#REF!</v>
      </c>
      <c r="O4" s="56" t="e">
        <f>IF(#REF!="","",#REF!)</f>
        <v>#REF!</v>
      </c>
      <c r="P4" s="56" t="e">
        <f>IF(#REF!="","",#REF!)</f>
        <v>#REF!</v>
      </c>
      <c r="Q4" s="56" t="e">
        <f>IF(#REF!="","",#REF!)</f>
        <v>#REF!</v>
      </c>
      <c r="R4" s="56" t="e">
        <f>IF(#REF!="","",#REF!)</f>
        <v>#REF!</v>
      </c>
      <c r="S4" s="56" t="e">
        <f>IF(#REF!="","",#REF!)</f>
        <v>#REF!</v>
      </c>
      <c r="T4" s="56" t="e">
        <f>IF(#REF!="","",#REF!)</f>
        <v>#REF!</v>
      </c>
      <c r="U4" s="56" t="e">
        <f>IF(#REF!="","",#REF!)</f>
        <v>#REF!</v>
      </c>
      <c r="V4" s="56" t="e">
        <f>IF(#REF!="","",#REF!)</f>
        <v>#REF!</v>
      </c>
      <c r="W4" s="56" t="e">
        <f>IF(#REF!="","",#REF!)</f>
        <v>#REF!</v>
      </c>
      <c r="X4" s="56" t="e">
        <f>IF(#REF!="","",#REF!)</f>
        <v>#REF!</v>
      </c>
      <c r="Y4" s="56" t="e">
        <f>IF(#REF!="","",#REF!)</f>
        <v>#REF!</v>
      </c>
      <c r="Z4" s="56" t="e">
        <f>IF(#REF!="","",#REF!)</f>
        <v>#REF!</v>
      </c>
      <c r="AA4" s="56" t="e">
        <f>IF(#REF!="","",#REF!)</f>
        <v>#REF!</v>
      </c>
      <c r="AB4" s="56" t="e">
        <f>IF(#REF!="","",#REF!)</f>
        <v>#REF!</v>
      </c>
      <c r="AC4" s="56" t="e">
        <f>IF(#REF!="","",#REF!)</f>
        <v>#REF!</v>
      </c>
      <c r="AD4" s="56" t="e">
        <f>IF(#REF!="","",#REF!)</f>
        <v>#REF!</v>
      </c>
      <c r="AE4" s="56" t="e">
        <f>IF(#REF!="","",#REF!)</f>
        <v>#REF!</v>
      </c>
      <c r="AF4" s="56" t="e">
        <f>IF(#REF!="","",#REF!)</f>
        <v>#REF!</v>
      </c>
      <c r="AG4" s="56" t="e">
        <f>IF(#REF!="","",#REF!)</f>
        <v>#REF!</v>
      </c>
      <c r="AH4" s="56" t="e">
        <f>IF(#REF!="","",#REF!)</f>
        <v>#REF!</v>
      </c>
      <c r="AI4" s="56" t="e">
        <f>IF(#REF!="","",#REF!)</f>
        <v>#REF!</v>
      </c>
      <c r="AJ4" s="56" t="e">
        <f>IF(#REF!="","",#REF!)</f>
        <v>#REF!</v>
      </c>
      <c r="AK4" s="56" t="e">
        <f>IF(#REF!="","",#REF!)</f>
        <v>#REF!</v>
      </c>
      <c r="AL4" s="56" t="e">
        <f>IF(#REF!="","",#REF!)</f>
        <v>#REF!</v>
      </c>
      <c r="AM4" s="56" t="e">
        <f>IF(#REF!="","",#REF!)</f>
        <v>#REF!</v>
      </c>
      <c r="AN4" s="56" t="e">
        <f>IF(#REF!="","",#REF!)</f>
        <v>#REF!</v>
      </c>
      <c r="AO4" s="56" t="e">
        <f>IF(#REF!="","",#REF!)</f>
        <v>#REF!</v>
      </c>
      <c r="AP4" s="56" t="e">
        <f>IF(#REF!="","",#REF!)</f>
        <v>#REF!</v>
      </c>
      <c r="AQ4" s="56" t="e">
        <f>IF(#REF!="","",#REF!)</f>
        <v>#REF!</v>
      </c>
      <c r="AR4" s="56" t="e">
        <f>IF(#REF!="","",#REF!)</f>
        <v>#REF!</v>
      </c>
      <c r="AS4" s="56" t="e">
        <f>IF(#REF!="","",#REF!)</f>
        <v>#REF!</v>
      </c>
      <c r="AT4" s="56" t="e">
        <f>IF(#REF!="","",#REF!)</f>
        <v>#REF!</v>
      </c>
      <c r="AU4" s="56" t="e">
        <f>IF(#REF!="","",#REF!)</f>
        <v>#REF!</v>
      </c>
      <c r="AV4" s="56" t="e">
        <f>IF(#REF!="","",#REF!)</f>
        <v>#REF!</v>
      </c>
      <c r="AW4" s="56" t="e">
        <f>IF(#REF!="","",#REF!)</f>
        <v>#REF!</v>
      </c>
      <c r="AX4" s="56" t="e">
        <f>IF(#REF!="","",#REF!)</f>
        <v>#REF!</v>
      </c>
      <c r="AY4" s="56" t="e">
        <f>IF(#REF!="","",#REF!)</f>
        <v>#REF!</v>
      </c>
      <c r="AZ4" s="56" t="e">
        <f>IF(#REF!="","",#REF!)</f>
        <v>#REF!</v>
      </c>
      <c r="BA4" s="56" t="e">
        <f>IF(#REF!="","",#REF!)</f>
        <v>#REF!</v>
      </c>
    </row>
    <row r="5" spans="2:53" ht="15" thickBot="1">
      <c r="B5" s="54" t="s">
        <v>215</v>
      </c>
      <c r="C5" s="63" t="e">
        <f>IF(#REF!="","",#REF!)</f>
        <v>#REF!</v>
      </c>
      <c r="D5" s="63" t="e">
        <f>IF(#REF!="","",#REF!)</f>
        <v>#REF!</v>
      </c>
      <c r="E5" s="55" t="e">
        <f>IF(#REF!="","",#REF!)</f>
        <v>#REF!</v>
      </c>
      <c r="F5" s="55" t="e">
        <f>IF(#REF!="","",#REF!)</f>
        <v>#REF!</v>
      </c>
      <c r="G5" s="55" t="e">
        <f>IF(#REF!="","",#REF!)</f>
        <v>#REF!</v>
      </c>
      <c r="H5" s="55" t="e">
        <f>IF(#REF!="","",#REF!)</f>
        <v>#REF!</v>
      </c>
      <c r="I5" s="55" t="e">
        <f>IF(#REF!="","",#REF!)</f>
        <v>#REF!</v>
      </c>
      <c r="J5" s="55" t="e">
        <f>IF(#REF!="","",#REF!)</f>
        <v>#REF!</v>
      </c>
      <c r="K5" s="55" t="e">
        <f>IF(#REF!="","",#REF!)</f>
        <v>#REF!</v>
      </c>
      <c r="L5" s="55" t="e">
        <f>IF(#REF!="","",#REF!)</f>
        <v>#REF!</v>
      </c>
      <c r="M5" s="55" t="e">
        <f>IF(#REF!="","",#REF!)</f>
        <v>#REF!</v>
      </c>
      <c r="N5" s="55" t="e">
        <f>IF(#REF!="","",#REF!)</f>
        <v>#REF!</v>
      </c>
      <c r="O5" s="55" t="e">
        <f>IF(#REF!="","",#REF!)</f>
        <v>#REF!</v>
      </c>
      <c r="P5" s="55" t="e">
        <f>IF(#REF!="","",#REF!)</f>
        <v>#REF!</v>
      </c>
      <c r="Q5" s="55" t="e">
        <f>IF(#REF!="","",#REF!)</f>
        <v>#REF!</v>
      </c>
      <c r="R5" s="55" t="e">
        <f>IF(#REF!="","",#REF!)</f>
        <v>#REF!</v>
      </c>
      <c r="S5" s="55" t="e">
        <f>IF(#REF!="","",#REF!)</f>
        <v>#REF!</v>
      </c>
      <c r="T5" s="55" t="e">
        <f>IF(#REF!="","",#REF!)</f>
        <v>#REF!</v>
      </c>
      <c r="U5" s="55" t="e">
        <f>IF(#REF!="","",#REF!)</f>
        <v>#REF!</v>
      </c>
      <c r="V5" s="55" t="e">
        <f>IF(#REF!="","",#REF!)</f>
        <v>#REF!</v>
      </c>
      <c r="W5" s="55" t="e">
        <f>IF(#REF!="","",#REF!)</f>
        <v>#REF!</v>
      </c>
      <c r="X5" s="55" t="e">
        <f>IF(#REF!="","",#REF!)</f>
        <v>#REF!</v>
      </c>
      <c r="Y5" s="55" t="e">
        <f>IF(#REF!="","",#REF!)</f>
        <v>#REF!</v>
      </c>
      <c r="Z5" s="55" t="e">
        <f>IF(#REF!="","",#REF!)</f>
        <v>#REF!</v>
      </c>
      <c r="AA5" s="55" t="e">
        <f>IF(#REF!="","",#REF!)</f>
        <v>#REF!</v>
      </c>
      <c r="AB5" s="55" t="e">
        <f>IF(#REF!="","",#REF!)</f>
        <v>#REF!</v>
      </c>
      <c r="AC5" s="55" t="e">
        <f>IF(#REF!="","",#REF!)</f>
        <v>#REF!</v>
      </c>
      <c r="AD5" s="55" t="e">
        <f>IF(#REF!="","",#REF!)</f>
        <v>#REF!</v>
      </c>
      <c r="AE5" s="55" t="e">
        <f>IF(#REF!="","",#REF!)</f>
        <v>#REF!</v>
      </c>
      <c r="AF5" s="55" t="e">
        <f>IF(#REF!="","",#REF!)</f>
        <v>#REF!</v>
      </c>
      <c r="AG5" s="55" t="e">
        <f>IF(#REF!="","",#REF!)</f>
        <v>#REF!</v>
      </c>
      <c r="AH5" s="55"/>
      <c r="AI5" s="55" t="e">
        <f>IF(#REF!="","",#REF!)</f>
        <v>#REF!</v>
      </c>
      <c r="AJ5" s="55" t="e">
        <f>IF(#REF!="","",#REF!)</f>
        <v>#REF!</v>
      </c>
      <c r="AK5" s="55" t="e">
        <f>IF(#REF!="","",#REF!)</f>
        <v>#REF!</v>
      </c>
      <c r="AL5" s="55" t="e">
        <f>IF(#REF!="","",#REF!)</f>
        <v>#REF!</v>
      </c>
      <c r="AM5" s="55" t="e">
        <f>IF(#REF!="","",#REF!)</f>
        <v>#REF!</v>
      </c>
      <c r="AN5" s="55" t="e">
        <f>IF(#REF!="","",#REF!)</f>
        <v>#REF!</v>
      </c>
      <c r="AO5" s="55" t="e">
        <f>IF(#REF!="","",#REF!)</f>
        <v>#REF!</v>
      </c>
      <c r="AP5" s="55" t="e">
        <f>IF(#REF!="","",#REF!)</f>
        <v>#REF!</v>
      </c>
      <c r="AQ5" s="55" t="e">
        <f>IF(#REF!="","",#REF!)</f>
        <v>#REF!</v>
      </c>
      <c r="AR5" s="55" t="e">
        <f>IF(#REF!="","",#REF!)</f>
        <v>#REF!</v>
      </c>
      <c r="AS5" s="55" t="e">
        <f>IF(#REF!="","",#REF!)</f>
        <v>#REF!</v>
      </c>
      <c r="AT5" s="55" t="e">
        <f>IF(#REF!="","",#REF!)</f>
        <v>#REF!</v>
      </c>
      <c r="AU5" s="55" t="e">
        <f>IF(#REF!="","",#REF!)</f>
        <v>#REF!</v>
      </c>
      <c r="AV5" s="55" t="e">
        <f>IF(#REF!="","",#REF!)</f>
        <v>#REF!</v>
      </c>
      <c r="AW5" s="55" t="e">
        <f>IF(#REF!="","",#REF!)</f>
        <v>#REF!</v>
      </c>
      <c r="AX5" s="55" t="e">
        <f>IF(#REF!="","",#REF!)</f>
        <v>#REF!</v>
      </c>
      <c r="AY5" s="55" t="e">
        <f>IF(#REF!="","",#REF!)</f>
        <v>#REF!</v>
      </c>
      <c r="AZ5" s="55" t="e">
        <f>IF(#REF!="","",#REF!)</f>
        <v>#REF!</v>
      </c>
      <c r="BA5" s="55" t="e">
        <f>IF(#REF!="","",#REF!)</f>
        <v>#REF!</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70F12-7629-3A44-9D9C-A62E37BE0136}">
  <dimension ref="A1:W67"/>
  <sheetViews>
    <sheetView topLeftCell="G15" workbookViewId="0">
      <selection activeCell="S5" sqref="S5:T5"/>
    </sheetView>
  </sheetViews>
  <sheetFormatPr baseColWidth="10" defaultRowHeight="14"/>
  <sheetData>
    <row r="1" spans="1:23" ht="16" customHeight="1">
      <c r="A1" s="260" t="s">
        <v>61</v>
      </c>
      <c r="B1" s="261"/>
      <c r="C1" s="261"/>
      <c r="D1" s="261"/>
      <c r="E1" s="261"/>
      <c r="F1" s="261"/>
      <c r="H1" s="260" t="s">
        <v>61</v>
      </c>
      <c r="I1" s="261"/>
      <c r="J1" s="261"/>
      <c r="K1" s="261"/>
      <c r="L1" s="261"/>
      <c r="M1" s="261"/>
      <c r="O1" s="260" t="s">
        <v>62</v>
      </c>
      <c r="P1" s="261"/>
      <c r="Q1" s="261"/>
      <c r="S1" s="260" t="s">
        <v>62</v>
      </c>
      <c r="T1" s="261"/>
      <c r="U1" s="261"/>
      <c r="V1" s="261"/>
      <c r="W1" s="261"/>
    </row>
    <row r="2" spans="1:23" ht="16" customHeight="1">
      <c r="A2" s="595"/>
      <c r="B2" s="596"/>
      <c r="C2" s="596"/>
      <c r="D2" s="596"/>
      <c r="E2" s="596"/>
      <c r="F2" s="596"/>
      <c r="H2" s="595"/>
      <c r="I2" s="596"/>
      <c r="J2" s="596"/>
      <c r="K2" s="596"/>
      <c r="L2" s="596"/>
      <c r="M2" s="596"/>
      <c r="O2" s="595"/>
      <c r="P2" s="596"/>
      <c r="Q2" s="596"/>
      <c r="S2" s="595"/>
      <c r="T2" s="596"/>
      <c r="U2" s="596"/>
      <c r="V2" s="596"/>
      <c r="W2" s="596"/>
    </row>
    <row r="3" spans="1:23" ht="16" customHeight="1">
      <c r="A3" s="599" t="s">
        <v>217</v>
      </c>
      <c r="B3" s="599"/>
      <c r="C3" s="599"/>
      <c r="D3" s="599"/>
      <c r="E3" s="599"/>
      <c r="F3" s="599"/>
      <c r="H3" s="599" t="s">
        <v>218</v>
      </c>
      <c r="I3" s="599"/>
      <c r="J3" s="599"/>
      <c r="K3" s="599"/>
      <c r="L3" s="599"/>
      <c r="M3" s="599"/>
      <c r="O3" s="67" t="s">
        <v>217</v>
      </c>
      <c r="P3" s="67"/>
      <c r="Q3" s="67"/>
      <c r="S3" s="599" t="s">
        <v>218</v>
      </c>
      <c r="T3" s="599"/>
      <c r="U3" s="599"/>
      <c r="V3" s="599"/>
      <c r="W3" s="599"/>
    </row>
    <row r="4" spans="1:23" ht="16" customHeight="1">
      <c r="A4" s="603" t="s">
        <v>122</v>
      </c>
      <c r="B4" s="604"/>
      <c r="C4" s="605" t="s">
        <v>133</v>
      </c>
      <c r="D4" s="605"/>
      <c r="E4" s="605" t="s">
        <v>134</v>
      </c>
      <c r="F4" s="605"/>
      <c r="H4" s="603" t="s">
        <v>122</v>
      </c>
      <c r="I4" s="604"/>
      <c r="J4" s="605" t="s">
        <v>133</v>
      </c>
      <c r="K4" s="605"/>
      <c r="L4" s="605" t="s">
        <v>134</v>
      </c>
      <c r="M4" s="605"/>
      <c r="O4" s="597" t="s">
        <v>65</v>
      </c>
      <c r="P4" s="598"/>
      <c r="S4" s="597" t="s">
        <v>65</v>
      </c>
      <c r="T4" s="598"/>
    </row>
    <row r="5" spans="1:23" s="65" customFormat="1" ht="16" customHeight="1">
      <c r="A5" s="606" t="str">
        <f>'1. Customizable Structure'!B16</f>
        <v>Capability 1</v>
      </c>
      <c r="B5" s="606"/>
      <c r="C5" s="606" t="str">
        <f>'1. Customizable Structure'!D16</f>
        <v>Subactivity 1</v>
      </c>
      <c r="D5" s="606"/>
      <c r="E5" s="601" t="str">
        <f>'1. Customizable Structure'!F16</f>
        <v>Skill 1</v>
      </c>
      <c r="F5" s="602"/>
      <c r="H5" s="592" t="str">
        <f>A5</f>
        <v>Capability 1</v>
      </c>
      <c r="I5" s="593"/>
      <c r="J5" s="592" t="str">
        <f>C5</f>
        <v>Subactivity 1</v>
      </c>
      <c r="K5" s="593"/>
      <c r="L5" s="592" t="str">
        <f>E5</f>
        <v>Skill 1</v>
      </c>
      <c r="M5" s="593"/>
      <c r="O5" s="594" t="str">
        <f>'1. Customizable Structure'!I16</f>
        <v>Role 1</v>
      </c>
      <c r="P5" s="594"/>
      <c r="S5" s="592" t="str">
        <f>O5</f>
        <v>Role 1</v>
      </c>
      <c r="T5" s="593"/>
    </row>
    <row r="6" spans="1:23" s="65" customFormat="1" ht="17" customHeight="1">
      <c r="A6" s="606" t="str">
        <f>'1. Customizable Structure'!B17</f>
        <v>Capability 2</v>
      </c>
      <c r="B6" s="606"/>
      <c r="C6" s="606" t="str">
        <f>'1. Customizable Structure'!D17</f>
        <v>Subactivity 2</v>
      </c>
      <c r="D6" s="606"/>
      <c r="E6" s="601" t="str">
        <f>'1. Customizable Structure'!F17</f>
        <v>Skill 2</v>
      </c>
      <c r="F6" s="602"/>
      <c r="H6" s="592" t="str">
        <f>IF(A5="Capability 1","Capability 2",IF(AND(A5&lt;&gt;"Capability 1",A6&lt;&gt;"Capability 2"),A6,""))</f>
        <v>Capability 2</v>
      </c>
      <c r="I6" s="593"/>
      <c r="J6" s="592" t="str">
        <f>IF(C5="Subactivity 1","Subactivity 2",IF(AND(C5&lt;&gt;"Subactivity 1",C6&lt;&gt;"Subactivity 2"),C6,""))</f>
        <v>Subactivity 2</v>
      </c>
      <c r="K6" s="593"/>
      <c r="L6" s="592" t="str">
        <f>IF(E5="Skill 1","Skill 2",IF(AND(E5&lt;&gt;"Skill 1",E6&lt;&gt;"Skill 2"),E6,""))</f>
        <v>Skill 2</v>
      </c>
      <c r="M6" s="593"/>
      <c r="O6" s="594" t="str">
        <f>'1. Customizable Structure'!I17</f>
        <v>Role 2</v>
      </c>
      <c r="P6" s="594"/>
      <c r="S6" s="592" t="str">
        <f>IF(O5="Role 1","Role 2",IF(AND(O5&lt;&gt;"Role 1",O6&lt;&gt;"Role 2"),O6,""))</f>
        <v>Role 2</v>
      </c>
      <c r="T6" s="593"/>
    </row>
    <row r="7" spans="1:23" s="65" customFormat="1" ht="16" customHeight="1">
      <c r="A7" s="606" t="str">
        <f>'1. Customizable Structure'!B18</f>
        <v>Capability 3</v>
      </c>
      <c r="B7" s="606"/>
      <c r="C7" s="606" t="str">
        <f>'1. Customizable Structure'!D18</f>
        <v>Subactivity 3</v>
      </c>
      <c r="D7" s="606"/>
      <c r="E7" s="601" t="str">
        <f>'1. Customizable Structure'!F18</f>
        <v>Skill 3</v>
      </c>
      <c r="F7" s="602"/>
      <c r="H7" s="592" t="str">
        <f>IF(A5="Capability 1","Capability 3",IF(AND(A5&lt;&gt;"Capability 1",A6&lt;&gt;"Capability 2",A7&lt;&gt;"Capability 3"),A7,""))</f>
        <v>Capability 3</v>
      </c>
      <c r="I7" s="593"/>
      <c r="J7" s="592" t="str">
        <f>IF(C5="Subactivity 1","Subactivity 3",IF(AND(C5&lt;&gt;"Subactivity 1",C6&lt;&gt;"Subactivity 2",C7&lt;&gt;"Subactivity 3"),C7,""))</f>
        <v>Subactivity 3</v>
      </c>
      <c r="K7" s="593"/>
      <c r="L7" s="592" t="str">
        <f>IF(E5="Skill 1","Skill 3",IF(AND(E5&lt;&gt;"Skill 1",E6&lt;&gt;"Skill 2",E7&lt;&gt;"Skill 3"),E7,""))</f>
        <v>Skill 3</v>
      </c>
      <c r="M7" s="593"/>
      <c r="O7" s="594" t="str">
        <f>'1. Customizable Structure'!I18</f>
        <v>Role 3</v>
      </c>
      <c r="P7" s="594"/>
      <c r="S7" s="592" t="str">
        <f>IF(O5="Role 1","Role 3",IF(AND(O5&lt;&gt;"Role 1",O6&lt;&gt;"Role 2",O7&lt;&gt;"Role 3"),O7,""))</f>
        <v>Role 3</v>
      </c>
      <c r="T7" s="593"/>
    </row>
    <row r="8" spans="1:23" s="65" customFormat="1" ht="16" customHeight="1">
      <c r="A8" s="606" t="str">
        <f>'1. Customizable Structure'!B19</f>
        <v>Capability 4</v>
      </c>
      <c r="B8" s="606"/>
      <c r="C8" s="606" t="str">
        <f>'1. Customizable Structure'!D19</f>
        <v>Subactivity 4</v>
      </c>
      <c r="D8" s="606"/>
      <c r="E8" s="601" t="str">
        <f>'1. Customizable Structure'!F19</f>
        <v>Skill 4</v>
      </c>
      <c r="F8" s="602"/>
      <c r="H8" s="592" t="str">
        <f>IF(A5="Capability 1","Capability 4",IF(AND(A5&lt;&gt;"Capability 1",A6&lt;&gt;"Capability 2",A7&lt;&gt;"Capability 3",A8&lt;&gt;"Capability 4"),A8,""))</f>
        <v>Capability 4</v>
      </c>
      <c r="I8" s="593"/>
      <c r="J8" s="592" t="str">
        <f>IF(C5="Subactivity 1","Subactivity 4",IF(AND(C5&lt;&gt;"Subactivity 1",C6&lt;&gt;"Subactivity 2",C7&lt;&gt;"Subactivity 3",C8&lt;&gt;"Subactivity 4"),C8,""))</f>
        <v>Subactivity 4</v>
      </c>
      <c r="K8" s="593"/>
      <c r="L8" s="592" t="str">
        <f>IF(E5="Skill 1","Skill 4",IF(AND(E5&lt;&gt;"Skill 1",E6&lt;&gt;"Skill 2",E7&lt;&gt;"Skill 3",E8&lt;&gt;"Skill 4"),E8,""))</f>
        <v>Skill 4</v>
      </c>
      <c r="M8" s="593"/>
      <c r="O8" s="594" t="str">
        <f>'1. Customizable Structure'!I19</f>
        <v>Role 4</v>
      </c>
      <c r="P8" s="594"/>
      <c r="S8" s="592" t="str">
        <f>IF(O5="Role 1","Role 4",IF(AND(O5&lt;&gt;"Role 1",O6&lt;&gt;"Role 2",O7&lt;&gt;"Role 3",O8&lt;&gt;"Role 4"),O8,""))</f>
        <v>Role 4</v>
      </c>
      <c r="T8" s="593"/>
    </row>
    <row r="9" spans="1:23" s="65" customFormat="1" ht="16" customHeight="1">
      <c r="A9" s="606" t="str">
        <f>'1. Customizable Structure'!B20</f>
        <v>Capability 5</v>
      </c>
      <c r="B9" s="606"/>
      <c r="C9" s="606" t="str">
        <f>'1. Customizable Structure'!D20</f>
        <v>Subactivity 5</v>
      </c>
      <c r="D9" s="606"/>
      <c r="E9" s="601" t="str">
        <f>'1. Customizable Structure'!F20</f>
        <v>Skill 5</v>
      </c>
      <c r="F9" s="602"/>
      <c r="H9" s="592" t="str">
        <f>IF(A5="Capability 1","Capability 5",IF(AND(A5&lt;&gt;"Capability 1",A6&lt;&gt;"Capability 2",A7&lt;&gt;"Capability 3",A8&lt;&gt;"Capability 4",A9&lt;&gt;"Capability 5"),A9,""))</f>
        <v>Capability 5</v>
      </c>
      <c r="I9" s="593"/>
      <c r="J9" s="592" t="str">
        <f>IF(C5="Subactivity 1","Subactivity 5",IF(AND(C5&lt;&gt;"Subactivity 1",C6&lt;&gt;"Subactivity 2",C7&lt;&gt;"Subactivity 3",C8&lt;&gt;"Subactivity 4",C9&lt;&gt;"Subactivity 5"),C9,""))</f>
        <v>Subactivity 5</v>
      </c>
      <c r="K9" s="593"/>
      <c r="L9" s="592" t="str">
        <f>IF(E5="Skill 1","Skill 5",IF(AND(E5&lt;&gt;"Skill 1",E6&lt;&gt;"Skill 2",E7&lt;&gt;"Skill 3",E8&lt;&gt;"Skill 4",E9&lt;&gt;"Skill 5"),E9,""))</f>
        <v>Skill 5</v>
      </c>
      <c r="M9" s="593"/>
      <c r="O9" s="594" t="str">
        <f>'1. Customizable Structure'!I20</f>
        <v>Role 5</v>
      </c>
      <c r="P9" s="594"/>
      <c r="S9" s="592" t="str">
        <f>IF(O5="Role 1","Role 5",IF(AND(O5&lt;&gt;"Role 1",O6&lt;&gt;"Role 2",O7&lt;&gt;"Role 3",O8&lt;&gt;"Role 4",O9&lt;&gt;"Role 5"),O9,""))</f>
        <v>Role 5</v>
      </c>
      <c r="T9" s="593"/>
    </row>
    <row r="10" spans="1:23" s="65" customFormat="1" ht="16" customHeight="1">
      <c r="A10" s="606" t="str">
        <f>'1. Customizable Structure'!B21</f>
        <v>Capability 6</v>
      </c>
      <c r="B10" s="606"/>
      <c r="C10" s="606" t="str">
        <f>'1. Customizable Structure'!D21</f>
        <v>Subactivity 6</v>
      </c>
      <c r="D10" s="606"/>
      <c r="E10" s="601" t="str">
        <f>'1. Customizable Structure'!F21</f>
        <v>Skill 6</v>
      </c>
      <c r="F10" s="602"/>
      <c r="H10" s="592" t="str">
        <f>IF(A5="Capability 1","Capability 6",IF(AND(A5&lt;&gt;"Capability 1",A6&lt;&gt;"Capability 2",A7&lt;&gt;"Capability 3",A8&lt;&gt;"Capability 4",A9&lt;&gt;"Capability 5",A10&lt;&gt;"Capability 6"),A10,""))</f>
        <v>Capability 6</v>
      </c>
      <c r="I10" s="593"/>
      <c r="J10" s="592" t="str">
        <f>IF(C5="Subactivity 1","Subactivity 6",IF(AND(C5&lt;&gt;"Subactivity 1",C6&lt;&gt;"Subactivity 2",C7&lt;&gt;"Subactivity 3",C8&lt;&gt;"Subactivity 4",C9&lt;&gt;"Subactivity 5",C10&lt;&gt;"Subactivity 6"),C10,""))</f>
        <v>Subactivity 6</v>
      </c>
      <c r="K10" s="593"/>
      <c r="L10" s="592" t="str">
        <f>IF(E5="Skill 1","Skill 6",IF(AND(E5&lt;&gt;"Skill 1",E6&lt;&gt;"Skill 2",E7&lt;&gt;"Skill 3",E8&lt;&gt;"Skill 4",E9&lt;&gt;"Skill 5",E10&lt;&gt;"Skill 6"),E10,""))</f>
        <v>Skill 6</v>
      </c>
      <c r="M10" s="593"/>
      <c r="O10" s="594" t="str">
        <f>'1. Customizable Structure'!I21</f>
        <v>Role 6</v>
      </c>
      <c r="P10" s="594"/>
      <c r="S10" s="592" t="str">
        <f>IF(O5="Role 1","Role 6",IF(AND(O5&lt;&gt;"Role 1",O6&lt;&gt;"Role 2",O7&lt;&gt;"Role 3",O8&lt;&gt;"Role 4",O9&lt;&gt;"Role 5",O10&lt;&gt;"Role 6"),O10,""))</f>
        <v>Role 6</v>
      </c>
      <c r="T10" s="593"/>
    </row>
    <row r="11" spans="1:23" s="65" customFormat="1" ht="16" customHeight="1">
      <c r="A11" s="606" t="str">
        <f>'1. Customizable Structure'!B22</f>
        <v>Capability 7</v>
      </c>
      <c r="B11" s="606"/>
      <c r="C11" s="606" t="str">
        <f>'1. Customizable Structure'!D22</f>
        <v>Subactivity 7</v>
      </c>
      <c r="D11" s="606"/>
      <c r="E11" s="601" t="str">
        <f>'1. Customizable Structure'!F22</f>
        <v>Skill 7</v>
      </c>
      <c r="F11" s="602"/>
      <c r="H11" s="592" t="str">
        <f>IF(A5="Capability 1","Capability 7",IF(AND(A5&lt;&gt;"Capability 1",A6&lt;&gt;"Capability 2",A7&lt;&gt;"Capability 3",G8&lt;&gt;"Capability 4",A9&lt;&gt;"Capability 5",A10&lt;&gt;"Capability 6",A11&lt;&gt;"Capability 7"),A11,""))</f>
        <v>Capability 7</v>
      </c>
      <c r="I11" s="593"/>
      <c r="J11" s="592" t="str">
        <f>IF(C5="Subactivity 1","Subactivity 7",IF(AND(C5&lt;&gt;"Subactivity 1",C6&lt;&gt;"Subactivity 2",C7&lt;&gt;"Subactivity 3",I8&lt;&gt;"Subactivity 4",C9&lt;&gt;"Subactivity 5",C10&lt;&gt;"Subactivity 6",C11&lt;&gt;"Subactivity 7"),C11,""))</f>
        <v>Subactivity 7</v>
      </c>
      <c r="K11" s="593"/>
      <c r="L11" s="592" t="str">
        <f>IF(E5="Skill 1","Skill 7",IF(AND(E5&lt;&gt;"Skill 1",E6&lt;&gt;"Skill 2",E7&lt;&gt;"Skill 3",E8&lt;&gt;"Skill 4",E9&lt;&gt;"Skill 5",E10&lt;&gt;"Skill 6",E11&lt;&gt;"Skill 7"),E11,""))</f>
        <v>Skill 7</v>
      </c>
      <c r="M11" s="593"/>
      <c r="O11" s="594" t="str">
        <f>'1. Customizable Structure'!I22</f>
        <v>Role 7</v>
      </c>
      <c r="P11" s="594"/>
      <c r="S11" s="592" t="str">
        <f>IF(O5="Role 1","Role 7",IF(AND(O5&lt;&gt;"Role 1",O6&lt;&gt;"Role 2",O7&lt;&gt;"Role 3",O8&lt;&gt;"Role 4",O9&lt;&gt;"Role 5",O10&lt;&gt;"Role 6",O11&lt;&gt;"Role 7"),O11,""))</f>
        <v>Role 7</v>
      </c>
      <c r="T11" s="593"/>
    </row>
    <row r="12" spans="1:23" s="65" customFormat="1" ht="16" customHeight="1">
      <c r="A12" s="606" t="str">
        <f>'1. Customizable Structure'!B23</f>
        <v>Capability 8</v>
      </c>
      <c r="B12" s="606"/>
      <c r="C12" s="606" t="str">
        <f>'1. Customizable Structure'!D23</f>
        <v>Subactivity 8</v>
      </c>
      <c r="D12" s="606"/>
      <c r="E12" s="601" t="str">
        <f>'1. Customizable Structure'!F23</f>
        <v>Skill 8</v>
      </c>
      <c r="F12" s="602"/>
      <c r="H12" s="592" t="str">
        <f>IF(A5="Capability 1","Capability 8",IF(AND(A5&lt;&gt;"Capability 1",A6&lt;&gt;"Capability 2",A7&lt;&gt;"Capability 3",A8&lt;&gt;"Capability 4",A9&lt;&gt;"Capability 5",A10&lt;&gt;"Capability 6",A11&lt;&gt;"Capability 7",A12&lt;&gt;"Capability 8"),A12,""))</f>
        <v>Capability 8</v>
      </c>
      <c r="I12" s="593"/>
      <c r="J12" s="592" t="str">
        <f>IF(C5="Subactivity 1","Subactivity 8",IF(AND(C5&lt;&gt;"Subactivity 1",C6&lt;&gt;"Subactivity 2",C7&lt;&gt;"Subactivity 3",C8&lt;&gt;"Subactivity 4",C9&lt;&gt;"Subactivity 5",C10&lt;&gt;"Subactivity 6",C11&lt;&gt;"Subactivity 7",C12&lt;&gt;"Subactivity 8"),C12,""))</f>
        <v>Subactivity 8</v>
      </c>
      <c r="K12" s="593"/>
      <c r="L12" s="592" t="str">
        <f>IF(E5="Skill 1","Skill 8",IF(AND(E5&lt;&gt;"Skill 1",E6&lt;&gt;"Skill 2",E7&lt;&gt;"Skill 3",E8&lt;&gt;"Skill 4",E9&lt;&gt;"Skill 5",E10&lt;&gt;"Skill 6",E11&lt;&gt;"Skill 7",E12&lt;&gt;"Skill 8"),E12,""))</f>
        <v>Skill 8</v>
      </c>
      <c r="M12" s="593"/>
      <c r="O12" s="594" t="str">
        <f>'1. Customizable Structure'!I23</f>
        <v>Role 8</v>
      </c>
      <c r="P12" s="594"/>
      <c r="S12" s="592" t="str">
        <f>IF(O5="Role 1","Role 8",IF(AND(O5&lt;&gt;"Role 1",O6&lt;&gt;"Role 2",O7&lt;&gt;"Role 3",O8&lt;&gt;"Role 4",O9&lt;&gt;"Role 5",O10&lt;&gt;"Role 6",O11&lt;&gt;"Role 7",O12&lt;&gt;"Role 8"),O12,""))</f>
        <v>Role 8</v>
      </c>
      <c r="T12" s="593"/>
    </row>
    <row r="13" spans="1:23" s="65" customFormat="1" ht="16" customHeight="1">
      <c r="A13" s="606" t="str">
        <f>'1. Customizable Structure'!B24</f>
        <v>Capability 9</v>
      </c>
      <c r="B13" s="606"/>
      <c r="C13" s="606" t="str">
        <f>'1. Customizable Structure'!D24</f>
        <v>Subactivity 9</v>
      </c>
      <c r="D13" s="606"/>
      <c r="E13" s="601" t="str">
        <f>'1. Customizable Structure'!F24</f>
        <v>Skill 9</v>
      </c>
      <c r="F13" s="602"/>
      <c r="H13" s="592" t="str">
        <f>IF(A5="Capability 1","Capability 9",IF(AND(A5&lt;&gt;"Capability 1",A6&lt;&gt;"Capability 2",A7&lt;&gt;"Capability 3",A8&lt;&gt;"Capability 4",A9&lt;&gt;"Capability 5",A10&lt;&gt;"Capability 6",A11&lt;&gt;"Capability 7",A12&lt;&gt;"Capability 8",A13&lt;&gt;"Capability 9"),A13,""))</f>
        <v>Capability 9</v>
      </c>
      <c r="I13" s="593"/>
      <c r="J13" s="592" t="str">
        <f>IF(C5="Subactivity 1","Subactivity 9",IF(AND(C5&lt;&gt;"Subactivity 1",C6&lt;&gt;"Subactivity 2",C7&lt;&gt;"Subactivity 3",C8&lt;&gt;"Subactivity 4",C9&lt;&gt;"Subactivity 5",C10&lt;&gt;"Subactivity 6",C11&lt;&gt;"Subactivity 7",C12&lt;&gt;"Subactivity 8",C13&lt;&gt;"Subactivity 9"),C13,""))</f>
        <v>Subactivity 9</v>
      </c>
      <c r="K13" s="593"/>
      <c r="L13" s="592" t="str">
        <f>IF(E5="Skill 1","Skill 9",IF(AND(E5&lt;&gt;"Skill 1",E6&lt;&gt;"Skill 2",E7&lt;&gt;"Skill 3",E8&lt;&gt;"Skill 4",E9&lt;&gt;"Skill 5",E10&lt;&gt;"Skill 6",E11&lt;&gt;"Skill 7",E12&lt;&gt;"Skill 8",E13&lt;&gt;"Skill 9"),E13,""))</f>
        <v>Skill 9</v>
      </c>
      <c r="M13" s="593"/>
      <c r="O13" s="594" t="str">
        <f>'1. Customizable Structure'!I24</f>
        <v>Role 9</v>
      </c>
      <c r="P13" s="594"/>
      <c r="S13" s="592" t="str">
        <f t="shared" ref="S13" si="0">IF(O5="Role 1","Role 9",IF(AND(O5&lt;&gt;"Role 1",O6&lt;&gt;"Role 2",O7&lt;&gt;"Role 3",O8&lt;&gt;"Role 4",O9&lt;&gt;"Role 5",O10&lt;&gt;"Role 6",O11&lt;&gt;"Role 7",O12&lt;&gt;"Role 8",O13&lt;&gt;"Role 9"),O13,""))</f>
        <v>Role 9</v>
      </c>
      <c r="T13" s="593"/>
    </row>
    <row r="14" spans="1:23" s="65" customFormat="1" ht="16" customHeight="1">
      <c r="A14" s="606" t="str">
        <f>'1. Customizable Structure'!B25</f>
        <v>Capability 10</v>
      </c>
      <c r="B14" s="606"/>
      <c r="C14" s="606" t="str">
        <f>'1. Customizable Structure'!D25</f>
        <v>Subactivity 10</v>
      </c>
      <c r="D14" s="606"/>
      <c r="E14" s="601" t="str">
        <f>'1. Customizable Structure'!F25</f>
        <v>Skill 10</v>
      </c>
      <c r="F14" s="602"/>
      <c r="H14" s="592" t="str">
        <f>IF(A5="Capability 1","Capability 10",IF(AND(A5&lt;&gt;"Capability 1",A6&lt;&gt;"Capability 2",A7&lt;&gt;"Capability 3",A8&lt;&gt;"Capability 4",A9&lt;&gt;"Capability 5",A10&lt;&gt;"Capability 6",A11&lt;&gt;"Capability 7",A12&lt;&gt;"Capability 8",A13&lt;&gt;"Capability 9",A14&lt;&gt;"Capability 10"),A14,""))</f>
        <v>Capability 10</v>
      </c>
      <c r="I14" s="593"/>
      <c r="J14" s="592" t="str">
        <f>IF(C5="Subactivity 1","Subactivity 10",IF(AND(C5&lt;&gt;"Subactivity 1",C6&lt;&gt;"Subactivity 2",C7&lt;&gt;"Subactivity 3",C8&lt;&gt;"Subactivity 4",C9&lt;&gt;"Subactivity 5",C10&lt;&gt;"Subactivity 6",C11&lt;&gt;"Subactivity 7",C12&lt;&gt;"Subactivity 8",C13&lt;&gt;"Subactivity 9",C14&lt;&gt;"Subactivity 10"),C14,""))</f>
        <v>Subactivity 10</v>
      </c>
      <c r="K14" s="593"/>
      <c r="L14" s="592" t="str">
        <f>IF(E5="Skill 1","Skill 10",IF(AND(E5&lt;&gt;"Skill 1",E6&lt;&gt;"Skill 2",E7&lt;&gt;"Skill 3",E8&lt;&gt;"Skill 4",E9&lt;&gt;"Skill 5",E10&lt;&gt;"Skill 6",E11&lt;&gt;"Skill 7",E12&lt;&gt;"Skill 8",E13&lt;&gt;"Skill 9",E14&lt;&gt;"Skill 10"),E14,""))</f>
        <v>Skill 10</v>
      </c>
      <c r="M14" s="593"/>
      <c r="O14" s="594" t="str">
        <f>'1. Customizable Structure'!I25</f>
        <v>Role 10</v>
      </c>
      <c r="P14" s="594"/>
      <c r="S14" s="592" t="str">
        <f>IF(O5="Role 1","Role 10",IF(AND(O5&lt;&gt;"Role 1",O6&lt;&gt;"Role 2",O7&lt;&gt;"Role 3",O8&lt;&gt;"Role 4",O9&lt;&gt;"Role 5",O10&lt;&gt;"Role 6",O11&lt;&gt;"Role 7",O12&lt;&gt;"Role 8",O13&lt;&gt;"Role 9",O14&lt;&gt;"Role 10"),O14,""))</f>
        <v>Role 10</v>
      </c>
      <c r="T14" s="593"/>
    </row>
    <row r="15" spans="1:23" s="65" customFormat="1" ht="16" customHeight="1">
      <c r="A15" s="606" t="str">
        <f>'1. Customizable Structure'!B26</f>
        <v>Capability 11</v>
      </c>
      <c r="B15" s="606"/>
      <c r="C15" s="606" t="str">
        <f>'1. Customizable Structure'!D26</f>
        <v>Subactivity 11</v>
      </c>
      <c r="D15" s="606"/>
      <c r="E15" s="601" t="str">
        <f>'1. Customizable Structure'!F26</f>
        <v>Skill 11</v>
      </c>
      <c r="F15" s="602"/>
      <c r="H15" s="592" t="str">
        <f>IF(A5="Capability 1","Capability 11",IF(AND(A5&lt;&gt;"Capability 1",A6&lt;&gt;"Capability 2",A7&lt;&gt;"Capability 3",A8&lt;&gt;"Capability 4",A9&lt;&gt;"Capability 5",A10&lt;&gt;"Capability 6",A11&lt;&gt;"Capability 7",A12&lt;&gt;"Capability 8",A13&lt;&gt;"Capability 9",A14&lt;&gt;"Capability 10",A15&lt;&gt;"Capability 11"),A15,""))</f>
        <v>Capability 11</v>
      </c>
      <c r="I15" s="593"/>
      <c r="J15" s="592" t="str">
        <f>IF(C5="Subactivity 1","Subactivity 11",IF(AND(C5&lt;&gt;"Subactivity 1",C6&lt;&gt;"Subactivity 2",C7&lt;&gt;"Subactivity 3",C8&lt;&gt;"Subactivity 4",C9&lt;&gt;"Subactivity 5",C10&lt;&gt;"Subactivity 6",C11&lt;&gt;"Subactivity 7",C12&lt;&gt;"Subactivity 8",C13&lt;&gt;"Subactivity 9",C14&lt;&gt;"Subactivity 10",C15&lt;&gt;"Subactivity 11"),C15,""))</f>
        <v>Subactivity 11</v>
      </c>
      <c r="K15" s="593"/>
      <c r="L15" s="592" t="str">
        <f>IF(E5="Skill 1","Skill 11",IF(AND(E5&lt;&gt;"Skill 1",E6&lt;&gt;"Skill 2",E7&lt;&gt;"Skill 3",E8&lt;&gt;"Skill 4",E9&lt;&gt;"Skill 5",E10&lt;&gt;"Skill 6",E11&lt;&gt;"Skill 7",E12&lt;&gt;"Skill 8",E13&lt;&gt;"Skill 9",E14&lt;&gt;"Skill 10",E15&lt;&gt;"Skill 11"),E15,""))</f>
        <v>Skill 11</v>
      </c>
      <c r="M15" s="593"/>
      <c r="O15" s="594" t="str">
        <f>'1. Customizable Structure'!I26</f>
        <v>Role 11</v>
      </c>
      <c r="P15" s="594"/>
      <c r="S15" s="592" t="str">
        <f>IF(O5="Role 1","Role 11",IF(AND(O5&lt;&gt;"Role 1",O6&lt;&gt;"Role 2",O7&lt;&gt;"Role 3",O8&lt;&gt;"Role 4",O9&lt;&gt;"Role 5",O10&lt;&gt;"Role 6",O11&lt;&gt;"Role 7",O12&lt;&gt;"Role 8",O13&lt;&gt;"Role 9",O14&lt;&gt;"Role 10",O15&lt;&gt;"Role 11"),O15,""))</f>
        <v>Role 11</v>
      </c>
      <c r="T15" s="593"/>
    </row>
    <row r="16" spans="1:23" s="65" customFormat="1" ht="16" customHeight="1">
      <c r="A16" s="606" t="str">
        <f>'1. Customizable Structure'!B27</f>
        <v>Capability 12</v>
      </c>
      <c r="B16" s="606"/>
      <c r="C16" s="606" t="str">
        <f>'1. Customizable Structure'!D27</f>
        <v>Subactivity 12</v>
      </c>
      <c r="D16" s="606"/>
      <c r="E16" s="601" t="str">
        <f>'1. Customizable Structure'!F27</f>
        <v>Skill 12</v>
      </c>
      <c r="F16" s="602"/>
      <c r="H16" s="592" t="str">
        <f>IF(A5="Capability 1","Capability 12",IF(AND(A5&lt;&gt;"Capability 1",A6&lt;&gt;"Capability 2",A7&lt;&gt;"Capability 3",A8&lt;&gt;"Capability 4",A9&lt;&gt;"Capability 5",A10&lt;&gt;"Capbility 6",A11&lt;&gt;"Capability 7",A12&lt;&gt;"Capability 8",A13&lt;&gt;"Capability 9",A14&lt;&gt;"Capability 10",A15&lt;&gt;"Capability 11",A16&lt;&gt;"Capability 12"),A16,""))</f>
        <v>Capability 12</v>
      </c>
      <c r="I16" s="593"/>
      <c r="J16" s="592" t="str">
        <f>IF(C5="Subactivity 1","Subactivity 12",IF(AND(C5&lt;&gt;"Subactivity 1",C6&lt;&gt;"Subactivity 2",C7&lt;&gt;"Subactivity 3",C8&lt;&gt;"Subactivity 4",C9&lt;&gt;"Subactivity 5",C10&lt;&gt;"Subactivity 6",C11&lt;&gt;"Subactivity 7",C12&lt;&gt;"Subactivity 8",C13&lt;&gt;"Subactivity 9",C14&lt;&gt;"Subactivity 10",C15&lt;&gt;"Subactivity 11",C16&lt;&gt;"Subactivity 12"),C16,""))</f>
        <v>Subactivity 12</v>
      </c>
      <c r="K16" s="593"/>
      <c r="L16" s="592" t="str">
        <f>IF(E5="Skill 1","Skill 12",IF(AND(E5&lt;&gt;"Skill 1",E6&lt;&gt;"Skill 2",E7&lt;&gt;"Skill 3",E8&lt;&gt;"Skill 4",E9&lt;&gt;"Skill 5",E10&lt;&gt;"Skill 6",E11&lt;&gt;"Skill 7",E12&lt;&gt;"Skill 8",E13&lt;&gt;"Skill 9",E14&lt;&gt;"Skill 10",E15&lt;&gt;"Skill 11",E16&lt;&gt;"Skill 12"),E16,""))</f>
        <v>Skill 12</v>
      </c>
      <c r="M16" s="593"/>
      <c r="O16" s="594" t="str">
        <f>'1. Customizable Structure'!I27</f>
        <v>Role 12</v>
      </c>
      <c r="P16" s="594"/>
      <c r="S16" s="592" t="str">
        <f>IF(O5="Role 1","Role 12",IF(AND(O5&lt;&gt;"Role 1",O6&lt;&gt;"Role 2",O7&lt;&gt;"Role 3",O8&lt;&gt;"Role 4",O9&lt;&gt;"Role 5",O10&lt;&gt;"Role 6",O11&lt;&gt;"Role 7",O12&lt;&gt;"Role 8",O13&lt;&gt;"Role 9",O14&lt;&gt;"Role 10",O15&lt;&gt;"Role 11",O16&lt;&gt;"Role 12"),O16,""))</f>
        <v>Role 12</v>
      </c>
      <c r="T16" s="593"/>
    </row>
    <row r="17" spans="1:20" s="65" customFormat="1" ht="16" customHeight="1">
      <c r="A17" s="606" t="str">
        <f>'1. Customizable Structure'!B28</f>
        <v>Capability 13</v>
      </c>
      <c r="B17" s="606"/>
      <c r="C17" s="606" t="str">
        <f>'1. Customizable Structure'!D28</f>
        <v>Subactivity 13</v>
      </c>
      <c r="D17" s="606"/>
      <c r="E17" s="601" t="str">
        <f>'1. Customizable Structure'!F28</f>
        <v>Skill 13</v>
      </c>
      <c r="F17" s="602"/>
      <c r="H17" s="592" t="str">
        <f>IF(A5="Capability 1","Capability 13",IF(AND(A5&lt;&gt;"Capability 1",A6&lt;&gt;"Capability 2",A7&lt;&gt;"Capability 3",A8&lt;&gt;"Capability 4",A9&lt;&gt;"Capability 5",A10&lt;&gt;"Capability 6",A11&lt;&gt;"Capability 7",A12&lt;&gt;"Capability 8",A13&lt;&gt;"Capability 9",A14&lt;&gt;"Capability 10",A15&lt;&gt;"Capability 11",A16&lt;&gt;"Capability 12",A17&lt;&gt;"Capability 13"),A17,""))</f>
        <v>Capability 13</v>
      </c>
      <c r="I17" s="593"/>
      <c r="J17" s="592" t="str">
        <f>IF(C5="Subactivity 1","Subactivity 13",IF(AND(C5&lt;&gt;"Subactivity 1",C6&lt;&gt;"Subactivity 2",C7&lt;&gt;"Subactivity 3",C8&lt;&gt;"Subactivity 4",C9&lt;&gt;"Subactivity 5",C10&lt;&gt;"Subactivity 6",C11&lt;&gt;"Subactivity 7",C12&lt;&gt;"Subactivity 8",C13&lt;&gt;"Subactivity 9",C14&lt;&gt;"Subactivity 10",C15&lt;&gt;"Subactivity 11",C16&lt;&gt;"Subactivity 12",C17&lt;&gt;"Subactivity 13"),C17,""))</f>
        <v>Subactivity 13</v>
      </c>
      <c r="K17" s="593"/>
      <c r="L17" s="592" t="str">
        <f>IF(E5="Skill 1","Skill 13",IF(AND(E5&lt;&gt;"Skill 1",E6&lt;&gt;"Skill 2",E7&lt;&gt;"Skill 3",E8&lt;&gt;"Skill 4",E9&lt;&gt;"Skill 5",E10&lt;&gt;"Skill 6",E11&lt;&gt;"Skill 7",E12&lt;&gt;"Skill 8",E13&lt;&gt;"Skill 9",E14&lt;&gt;"Skill 10",E15&lt;&gt;"Skill 11",E16&lt;&gt;"Skill 12",E17&lt;&gt;"Skill 13"),E17,""))</f>
        <v>Skill 13</v>
      </c>
      <c r="M17" s="593"/>
      <c r="O17" s="594" t="str">
        <f>'1. Customizable Structure'!I28</f>
        <v>Role 13</v>
      </c>
      <c r="P17" s="594"/>
      <c r="S17" s="592" t="str">
        <f>IF(O5="Role 1","Role 13",IF(AND(O5&lt;&gt;"Role 1",O6&lt;&gt;"Role 2",O7&lt;&gt;"Role 3",O8&lt;&gt;"Role 4",O9&lt;&gt;"Role 5",O10&lt;&gt;"Role 6",O11&lt;&gt;"Role 7",O12&lt;&gt;"Role 8",O13&lt;&gt;"Role 9",O14&lt;&gt;"Role 10",O15&lt;&gt;"Role 11",O16&lt;&gt;"Role 12",O17&lt;&gt;"Role 13"),O17,""))</f>
        <v>Role 13</v>
      </c>
      <c r="T17" s="593"/>
    </row>
    <row r="18" spans="1:20" s="65" customFormat="1" ht="16" customHeight="1">
      <c r="A18" s="606" t="str">
        <f>'1. Customizable Structure'!B29</f>
        <v>Capability 14</v>
      </c>
      <c r="B18" s="606"/>
      <c r="C18" s="606" t="str">
        <f>'1. Customizable Structure'!D29</f>
        <v>Subactivity 14</v>
      </c>
      <c r="D18" s="606"/>
      <c r="E18" s="601" t="str">
        <f>'1. Customizable Structure'!F29</f>
        <v>Skill 14</v>
      </c>
      <c r="F18" s="602"/>
      <c r="H18" s="592" t="str">
        <f>IF(A5="Capability 1","Capability 14",IF(AND(A5&lt;&gt;"Capability 1",A6&lt;&gt;"Capability 2",A7&lt;&gt;"Capability 3",A8&lt;&gt;"Capability 4",A9&lt;&gt;"Capability 5",A10&lt;&gt;"Capability 6",A11&lt;&gt;"Capability 7",A12&lt;&gt;"Capability 8",A13&lt;&gt;"Capability 9",A14&lt;&gt;"Capability 10",A15&lt;&gt;"Capability 11",A16&lt;&gt;"Capability 12",A17&lt;&gt;"Capability 13",A18&lt;&gt;"Capability 14"),A18,""))</f>
        <v>Capability 14</v>
      </c>
      <c r="I18" s="593"/>
      <c r="J18" s="592" t="str">
        <f>IF(C5="Subactivity 1","Subactivity 14",IF(AND(C5&lt;&gt;"Subactivity 1",C6&lt;&gt;"Subactivity 2",C7&lt;&gt;"Subactivity 3",C8&lt;&gt;"Subactivity 4",C9&lt;&gt;"Subactivity 5",C10&lt;&gt;"Subactivity 6",C11&lt;&gt;"Subactivity 7",C12&lt;&gt;"Subactivity 8",C13&lt;&gt;"Subactivity 9",C14&lt;&gt;"Subactivity 10",C15&lt;&gt;"Subactivity 11",C16&lt;&gt;"Subactivity 12",C17&lt;&gt;"Subactivity 13",C18&lt;&gt;"Subactivity 14"),C18,""))</f>
        <v>Subactivity 14</v>
      </c>
      <c r="K18" s="593"/>
      <c r="L18" s="592" t="str">
        <f>IF(E5="Skill 1","Skill 14",IF(AND(E5&lt;&gt;"Skill 1",E6&lt;&gt;"Skill 2",E7&lt;&gt;"Skill 3",E8&lt;&gt;"Skill 4",E9&lt;&gt;"Skill 5",E10&lt;&gt;"Skill 6",E11&lt;&gt;"Skill 7",E12&lt;&gt;"Skill 8",E13&lt;&gt;"Skill 9",E14&lt;&gt;"Skill 10",E15&lt;&gt;"Skill 11",E16&lt;&gt;"Skill 12",E17&lt;&gt;"Skill 13",E18&lt;&gt;"Skill 14"),E18,""))</f>
        <v>Skill 14</v>
      </c>
      <c r="M18" s="593"/>
      <c r="O18" s="594" t="str">
        <f>'1. Customizable Structure'!I29</f>
        <v>Role 14</v>
      </c>
      <c r="P18" s="594"/>
      <c r="S18" s="592" t="str">
        <f>IF(O5="Role 1","Role 14",IF(AND(O5&lt;&gt;"Role 1",O6&lt;&gt;"Role 2",O7&lt;&gt;"Role 3",O8&lt;&gt;"Role 4",O9&lt;&gt;"Role 5",O10&lt;&gt;"Role 6",O11&lt;&gt;"Role 7",O12&lt;&gt;"Role 8",O13&lt;&gt;"Role 9",O14&lt;&gt;"Role 10",O15&lt;&gt;"Role 11",O16&lt;&gt;"Role 12",O17&lt;&gt;"Role 13",O18&lt;&gt;"Role 14"),O18,""))</f>
        <v>Role 14</v>
      </c>
      <c r="T18" s="593"/>
    </row>
    <row r="19" spans="1:20" s="65" customFormat="1" ht="16" customHeight="1">
      <c r="A19" s="606" t="str">
        <f>'1. Customizable Structure'!B30</f>
        <v>Capability 15</v>
      </c>
      <c r="B19" s="606"/>
      <c r="C19" s="606" t="str">
        <f>'1. Customizable Structure'!D30</f>
        <v>Subactivity 15</v>
      </c>
      <c r="D19" s="606"/>
      <c r="E19" s="601" t="str">
        <f>'1. Customizable Structure'!F30</f>
        <v>Skill 15</v>
      </c>
      <c r="F19" s="602"/>
      <c r="H19" s="592" t="str">
        <f>IF(A5="Capability 1","Capability 15",IF(AND(A5&lt;&gt;"Capability 1",A6&lt;&gt;"Capability 2",A7&lt;&gt;"Capability 3",A8&lt;&gt;"Capability 4",A9&lt;&gt;"Capability 5",A10&lt;&gt;"Capability 6",A11&lt;&gt;"Capability 7",A12&lt;&gt;"Capability 8",A13&lt;&gt;"Capability 9",A14&lt;&gt;"Capability 10",A15&lt;&gt;"Capability 11",A16&lt;&gt;"Capability 12",A17&lt;&gt;"Capability 13",A18&lt;&gt;"Capability 14",A19="Capability 15"),A19,""))</f>
        <v>Capability 15</v>
      </c>
      <c r="I19" s="593"/>
      <c r="J19" s="592" t="str">
        <f>IF(C5="Subactivity 1","Subactivity 15",IF(AND(C5&lt;&gt;"Subactivity 1",C6&lt;&gt;"Subactivity 2",C7&lt;&gt;"Subactivity 3",C8&lt;&gt;"Subactivity 4",C9&lt;&gt;"Subactivity 5",C10&lt;&gt;"Subactivity 6",C11&lt;&gt;"Subactivity 7",C12&lt;&gt;"Subactivity 8",C13&lt;&gt;"Subactivity 9",C14&lt;&gt;"Subactivity 10",C15&lt;&gt;"Subactivity 11",C16&lt;&gt;"Subactivity 12",C17&lt;&gt;"Subactivity 13",C18&lt;&gt;"Subactivity 14",C19&lt;&gt;"Subactivity 15"),C19,""))</f>
        <v>Subactivity 15</v>
      </c>
      <c r="K19" s="593"/>
      <c r="L19" s="592" t="str">
        <f>IF(E5="Skill 1","Skill 15",IF(AND(E5&lt;&gt;"Skill 1",E6&lt;&gt;"Skill 2",E7&lt;&gt;"Skill 3",E8&lt;&gt;"Skill 4",E9&lt;&gt;"Skill 5",E10&lt;&gt;"Skill 6",E11&lt;&gt;"Skill 7",E12&lt;&gt;"Skill 8",E13&lt;&gt;"Skill 9",E14&lt;&gt;"Skill 10",E15&lt;&gt;"Skill 11",E16&lt;&gt;"Skill 12",E17&lt;&gt;"Skill 13",E18&lt;&gt;"Skill 14",E19&lt;&gt;"Skill 15"),K19,""))</f>
        <v>Skill 15</v>
      </c>
      <c r="M19" s="593"/>
      <c r="O19" s="594" t="str">
        <f>'1. Customizable Structure'!I30</f>
        <v>Role 15</v>
      </c>
      <c r="P19" s="594"/>
      <c r="S19" s="592" t="str">
        <f>IF(O5="Role 1","Role 15",IF(AND(O5&lt;&gt;"Role 1",O6&lt;&gt;"Role 2",O7&lt;&gt;"Role 3",O8&lt;&gt;"Role 4",O9&lt;&gt;"Role 5",O10&lt;&gt;"Role 6",O11&lt;&gt;"Role 7",O12&lt;&gt;"Role 8",O13&lt;&gt;"Role 9",O14&lt;&gt;"Role 10",O15&lt;&gt;"Role 11",O16&lt;&gt;"Role 12",O17&lt;&gt;"Role 13",O18&lt;&gt;"Role 14",O19&lt;&gt;"Role 15"),O19,""))</f>
        <v>Role 15</v>
      </c>
      <c r="T19" s="593"/>
    </row>
    <row r="20" spans="1:20" s="65" customFormat="1" ht="16" customHeight="1">
      <c r="A20" s="606" t="str">
        <f>'1. Customizable Structure'!B31</f>
        <v>Capability 16</v>
      </c>
      <c r="B20" s="606"/>
      <c r="C20" s="606" t="str">
        <f>'1. Customizable Structure'!D31</f>
        <v>Subactivity 16</v>
      </c>
      <c r="D20" s="606"/>
      <c r="E20" s="601" t="str">
        <f>'1. Customizable Structure'!F31</f>
        <v>Skill 16</v>
      </c>
      <c r="F20" s="602"/>
      <c r="H20" s="592" t="str">
        <f>IF(A5="Capability 1","Capability 16",IF(AND(A5&lt;&gt;"Capability 1",A6&lt;&gt;"Capability 2",A7&lt;&gt;"Capability 3",A8&lt;&gt;"Capability 4",A9&lt;&gt;"Capability 5",A10&lt;&gt;"Capability 6",A11&lt;&gt;"Capability 7",A12&lt;&gt;"Capability 8",A13&lt;&gt;"Capability 9",A14&lt;&gt;"Capability 10",A15&lt;&gt;"Capability 11",A16&lt;&gt;"Capability 12",A17&lt;&gt;"Capability 13",A18&lt;&gt;"Capability 14",A19="Capability 15",A20="Capability 16"),A20,""))</f>
        <v>Capability 16</v>
      </c>
      <c r="I20" s="593"/>
      <c r="J20" s="592" t="str">
        <f>IF(C5="Subactivity 1","Subactivity 16",IF(AND(C5&lt;&gt;"Subactivity 1",C6&lt;&gt;"Subactivity 2",C7&lt;&gt;"Subactivity 3",C8&lt;&gt;"Subactivity 4",C9&lt;&gt;"Subactivity 5",C10&lt;&gt;"Subactivity 6",C11&lt;&gt;"Subactivity 7",C12&lt;&gt;"Subactivity 8",C13&lt;&gt;"Subactivity 9",C14&lt;&gt;"Subactivity 10",C15&lt;&gt;"Subactivity 11",C16&lt;&gt;"Subactivity 12",C17&lt;&gt;"Subactivity 13",C18&lt;&gt;"Subactivity 14",C19&lt;&gt;"Subactivity 15",C20&lt;&gt;"Subactivity 16"),C20,""))</f>
        <v>Subactivity 16</v>
      </c>
      <c r="K20" s="593"/>
      <c r="L20" s="592" t="str">
        <f>IF(E5="Skill 1","Skill 16",IF(AND(E5&lt;&gt;"Skill 1",E6&lt;&gt;"Skill 2",E7&lt;&gt;"Skill 3",E8&lt;&gt;"Skill 4",E9&lt;&gt;"Skill 5",E10&lt;&gt;"Skill 6",E11&lt;&gt;"Skill 7",E12&lt;&gt;"Skill 8",E13&lt;&gt;"Skill 9",E14&lt;&gt;"Skill 10",E15&lt;&gt;"Skill 11",E16&lt;&gt;"Skill 12",E17&lt;&gt;"Skill 13",E18&lt;&gt;"Skill 14",E19&lt;&gt;"Skill 15",E20&lt;&gt;"Skill 16"),E20,""))</f>
        <v>Skill 16</v>
      </c>
      <c r="M20" s="593"/>
      <c r="O20" s="594" t="str">
        <f>'1. Customizable Structure'!I31</f>
        <v>Role 16</v>
      </c>
      <c r="P20" s="594"/>
      <c r="S20" s="592" t="str">
        <f>IF(O5="Role 1","Role 16",IF(AND(O5&lt;&gt;"Role 1",O6&lt;&gt;"Role 2",O7&lt;&gt;"Role 3",O8&lt;&gt;"Role 4",O9&lt;&gt;"Role 5",O10&lt;&gt;"Role 6",O11&lt;&gt;"Role 7",O12&lt;&gt;"Role 8",O13&lt;&gt;"Role 9",O14&lt;&gt;"Role 10",O15&lt;&gt;"Role 11",O16&lt;&gt;"Role 12",O17&lt;&gt;"Role 13",O18&lt;&gt;"Role 14",O19&lt;&gt;"Role 15",O20&lt;&gt;"Role 16"),O20,""))</f>
        <v>Role 16</v>
      </c>
      <c r="T20" s="593"/>
    </row>
    <row r="21" spans="1:20" s="65" customFormat="1" ht="16" customHeight="1">
      <c r="A21" s="66"/>
      <c r="B21" s="66"/>
      <c r="C21" s="66"/>
      <c r="D21" s="66"/>
      <c r="E21" s="601" t="str">
        <f>'1. Customizable Structure'!F32</f>
        <v>Skill 17</v>
      </c>
      <c r="F21" s="602"/>
      <c r="H21" s="66"/>
      <c r="I21" s="66"/>
      <c r="J21" s="66"/>
      <c r="K21" s="66"/>
      <c r="L21" s="592" t="str">
        <f>IF(E5="Skill 1","Skill 17",IF(AND(E5&lt;&gt;"Skill 1",E6&lt;&gt;"Skill 2",E7&lt;&gt;"Skill 3",E8&lt;&gt;"Skill 4",E9&lt;&gt;"Skill 5",E10&lt;&gt;"Skill 6",E11&lt;&gt;"Skill 7",E12&lt;&gt;"Skill 8",E13&lt;&gt;"Skill 9",E14&lt;&gt;"Skill 10",E15&lt;&gt;"Skill 11",E16&lt;&gt;"Skill 12",E17&lt;&gt;"Skill 13",E18&lt;&gt;"Skill 14",E19&lt;&gt;"Skill 15",E20&lt;&gt;"Skill 16",E21&lt;&gt;"Skill 17"),E21,""))</f>
        <v>Skill 17</v>
      </c>
      <c r="M21" s="593"/>
      <c r="O21" s="594" t="str">
        <f>'1. Customizable Structure'!I32</f>
        <v>Role 17</v>
      </c>
      <c r="P21" s="594"/>
      <c r="S21" s="592" t="str">
        <f>IF(O5="Role 1","Role 17",IF(AND(O5&lt;&gt;"Role 1",O6&lt;&gt;"Role 2",O7&lt;&gt;"Role 3",O8&lt;&gt;"Role 4",O9&lt;&gt;"Role 5",O10&lt;&gt;"Role 6",O11&lt;&gt;"Role 7",O12&lt;&gt;"Role 8",O13&lt;&gt;"Role 9",O14&lt;&gt;"Role 10",O15&lt;&gt;"Role 11",O16&lt;&gt;"Role 12",O17&lt;&gt;"Role 13",O18&lt;&gt;"Role 14",O19&lt;&gt;"Role 15",O20&lt;&gt;"Role 16",O21&lt;&gt;"Role 17"),O21,""))</f>
        <v>Role 17</v>
      </c>
      <c r="T21" s="593"/>
    </row>
    <row r="22" spans="1:20" s="65" customFormat="1" ht="16" customHeight="1">
      <c r="A22" s="66"/>
      <c r="B22" s="66"/>
      <c r="C22" s="66"/>
      <c r="D22" s="66"/>
      <c r="E22" s="601" t="str">
        <f>'1. Customizable Structure'!F33</f>
        <v>Skill 18</v>
      </c>
      <c r="F22" s="602"/>
      <c r="H22" s="66"/>
      <c r="I22" s="66"/>
      <c r="J22" s="66"/>
      <c r="K22" s="66"/>
      <c r="L22" s="592" t="str">
        <f>IF(E5="Skill 1","Skill 18",IF(AND(E5&lt;&gt;"Skill 1",E6&lt;&gt;"Skill 2",E7&lt;&gt;"Skill 3",E8&lt;&gt;"Skill 4",E9&lt;&gt;"Skill 5",E10&lt;&gt;"Skill 6",E11&lt;&gt;"Skill 7",E12&lt;&gt;"Skill 8",E13&lt;&gt;"Skill 9",E14&lt;&gt;"Skill 10",E15&lt;&gt;"Skill 11",E16&lt;&gt;"Skill 12",E17&lt;&gt;"Skill 13",E18&lt;&gt;"Skill 14",E19&lt;&gt;"Skill 15",E20&lt;&gt;"Skill 16",E21&lt;&gt;"Skill 17",E22&lt;&gt;"Skill 18"),E22,""))</f>
        <v>Skill 18</v>
      </c>
      <c r="M22" s="593"/>
      <c r="O22" s="594" t="str">
        <f>'1. Customizable Structure'!I33</f>
        <v>Role 18</v>
      </c>
      <c r="P22" s="594"/>
      <c r="S22" s="592" t="str">
        <f>IF(O5="Role 1","Role 18",IF(AND(O5&lt;&gt;"Role 1",O6&lt;&gt;"Role 2",O7&lt;&gt;"Role 3",O8&lt;&gt;"Role 4",O9&lt;&gt;"Role 5",O10&lt;&gt;"Role 6",O11&lt;&gt;"Role 7",O12&lt;&gt;"Role 8",O13&lt;&gt;"Role 9",O14&lt;&gt;"Role 10",O15&lt;&gt;"Role 11",O16&lt;&gt;"Role 12",O17&lt;&gt;"Role 13",O18&lt;&gt;"Role 14",O19&lt;&gt;"Role 15",O20&lt;&gt;"Role 16",O21&lt;&gt;"Role 17",O22&lt;&gt;"Role 18"),O22,""))</f>
        <v>Role 18</v>
      </c>
      <c r="T22" s="593"/>
    </row>
    <row r="23" spans="1:20" s="65" customFormat="1" ht="16" customHeight="1">
      <c r="A23" s="66"/>
      <c r="B23" s="66"/>
      <c r="C23" s="66"/>
      <c r="D23" s="66"/>
      <c r="E23" s="601" t="str">
        <f>'1. Customizable Structure'!F34</f>
        <v>Skill 19</v>
      </c>
      <c r="F23" s="602"/>
      <c r="H23" s="66"/>
      <c r="I23" s="66"/>
      <c r="J23" s="66"/>
      <c r="K23" s="66"/>
      <c r="L23" s="592" t="str">
        <f>IF(E5="Skill 1","Skill 19",IF(AND(E5&lt;&gt;"Skill 1",E6&lt;&gt;"Skill 2",E7&lt;&gt;"Skill 3",E8&lt;&gt;"Skill 4",E9&lt;&gt;"Skill 5",E10&lt;&gt;"Skill 6",E11&lt;&gt;"Skill 7",E12&lt;&gt;"Skill 8",E13&lt;&gt;"Skill 9",E14&lt;&gt;"Skill 10",E15&lt;&gt;"Skill 11",E16&lt;&gt;"Skill 12",E17&lt;&gt;"Skill 13",E18&lt;&gt;"Skill 14",E19&lt;&gt;"Skill 15",E20&lt;&gt;"Skill 16",E21&lt;&gt;"Skill 17",E22&lt;&gt;"Skill 18",E23&lt;&gt;"Skill 19"),E23,""))</f>
        <v>Skill 19</v>
      </c>
      <c r="M23" s="593"/>
      <c r="O23" s="594" t="str">
        <f>'1. Customizable Structure'!I34</f>
        <v>Role 19</v>
      </c>
      <c r="P23" s="594"/>
      <c r="S23" s="592" t="str">
        <f>IF(O5="Role 1","Role 19",IF(AND(O5&lt;&gt;"Role 1",O6&lt;&gt;"Role 2",O7&lt;&gt;"Role 3",O8&lt;&gt;"Role 4",O9&lt;&gt;"Role 5",O10&lt;&gt;"Role 6",O11&lt;&gt;"Role 7",O12&lt;&gt;"Role 8",O13&lt;&gt;"Role 9",O14&lt;&gt;"Role 10",O15&lt;&gt;"Role 11",O16&lt;&gt;"Role 12",O17&lt;&gt;"Role 13",O18&lt;&gt;"Role 14",O19&lt;&gt;"Role 15",O20&lt;&gt;"Role 16",O21&lt;&gt;"Role 17",O22&lt;&gt;"Role 18",O23&lt;&gt;"Role 19"),O23,""))</f>
        <v>Role 19</v>
      </c>
      <c r="T23" s="593"/>
    </row>
    <row r="24" spans="1:20" s="65" customFormat="1" ht="16" customHeight="1">
      <c r="A24" s="66"/>
      <c r="B24" s="66"/>
      <c r="C24" s="66"/>
      <c r="D24" s="66"/>
      <c r="E24" s="601" t="str">
        <f>'1. Customizable Structure'!F35</f>
        <v>Skill 20</v>
      </c>
      <c r="F24" s="602"/>
      <c r="H24" s="66"/>
      <c r="I24" s="66"/>
      <c r="J24" s="66"/>
      <c r="K24" s="66"/>
      <c r="L24" s="592" t="str">
        <f>IF($E$5="Skill 1","Skill 20",IF(AND($E$5&lt;&gt;"Skill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20"),E24,""))</f>
        <v>Skill 20</v>
      </c>
      <c r="M24" s="593"/>
      <c r="O24" s="594" t="str">
        <f>'1. Customizable Structure'!I35</f>
        <v>Role 20</v>
      </c>
      <c r="P24" s="594"/>
      <c r="S24" s="592" t="str">
        <f>IF(O5="Role 1","Role 21",IF(AND(O5&lt;&gt;"Role 1",O6&lt;&gt;"Role 2",O7&lt;&gt;"Role 3",O8&lt;&gt;"Role 4",O9&lt;&gt;"Role 5",O10&lt;&gt;"Role 6",O11&lt;&gt;"Role 7",O12&lt;&gt;"Role 8",O13&lt;&gt;"Role 9",O14&lt;&gt;"Role 10",O15&lt;&gt;"Role 11",O16&lt;&gt;"Role 12",O17&lt;&gt;"Role 13",O18&lt;&gt;"Role 14",O19&lt;&gt;"Role 15",O20&lt;&gt;"Role 16",O21&lt;&gt;"Role 17",O22&lt;&gt;"Role 18",O23&lt;&gt;"Role 19",O24&lt;&gt;"Role 20"),O24,""))</f>
        <v>Role 21</v>
      </c>
      <c r="T24" s="593"/>
    </row>
    <row r="25" spans="1:20" s="65" customFormat="1" ht="16" customHeight="1">
      <c r="A25" s="66"/>
      <c r="B25" s="66"/>
      <c r="C25" s="66"/>
      <c r="D25" s="66"/>
      <c r="E25" s="601" t="str">
        <f>'1. Customizable Structure'!F36</f>
        <v>Skill 21</v>
      </c>
      <c r="F25" s="602"/>
      <c r="H25" s="66"/>
      <c r="I25" s="66"/>
      <c r="J25" s="66"/>
      <c r="K25" s="66"/>
      <c r="L25" s="592" t="str">
        <f>IF($E$5="Skill 1","Skill 21",IF(AND($E$5&lt;&gt;"Skill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21"),E25,""))</f>
        <v>Skill 21</v>
      </c>
      <c r="M25" s="593"/>
      <c r="O25" s="594" t="str">
        <f>'1. Customizable Structure'!I36</f>
        <v>Role 21</v>
      </c>
      <c r="P25" s="594"/>
      <c r="S25" s="592" t="str">
        <f>IF($O$5="Role 1","Role 21",IF(AND($O$5&lt;&gt;"Role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21"),O25,""))</f>
        <v>Role 21</v>
      </c>
      <c r="T25" s="593"/>
    </row>
    <row r="26" spans="1:20" s="65" customFormat="1" ht="16" customHeight="1">
      <c r="A26" s="66"/>
      <c r="B26" s="66"/>
      <c r="C26" s="66"/>
      <c r="D26" s="66"/>
      <c r="E26" s="601" t="str">
        <f>'1. Customizable Structure'!F37</f>
        <v>Skill 22</v>
      </c>
      <c r="F26" s="602"/>
      <c r="H26" s="66"/>
      <c r="I26" s="66"/>
      <c r="J26" s="66"/>
      <c r="K26" s="66"/>
      <c r="L26" s="592" t="str">
        <f>IF($E$5="Skill 1","Skill 22",IF(AND($E$5&lt;&gt;"Skill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22"),E26,""))</f>
        <v>Skill 22</v>
      </c>
      <c r="M26" s="593"/>
      <c r="O26" s="594" t="str">
        <f>'1. Customizable Structure'!I37</f>
        <v>Role 22</v>
      </c>
      <c r="P26" s="594"/>
      <c r="S26" s="592" t="str">
        <f>IF($O$5="Role 1","Role 22",IF(AND($O$5&lt;&gt;"Role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22"),O26,""))</f>
        <v>Role 22</v>
      </c>
      <c r="T26" s="593"/>
    </row>
    <row r="27" spans="1:20" s="65" customFormat="1" ht="16" customHeight="1">
      <c r="A27" s="66"/>
      <c r="B27" s="66"/>
      <c r="C27" s="66"/>
      <c r="D27" s="66"/>
      <c r="E27" s="601" t="str">
        <f>'1. Customizable Structure'!F38</f>
        <v>Skill 23</v>
      </c>
      <c r="F27" s="602"/>
      <c r="H27" s="66"/>
      <c r="I27" s="66"/>
      <c r="J27" s="66"/>
      <c r="K27" s="66"/>
      <c r="L27" s="592" t="str">
        <f>IF($E$5="Skill 1","Skill 23",IF(AND($E$5&lt;&gt;"Skill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23"),E27,""))</f>
        <v>Skill 23</v>
      </c>
      <c r="M27" s="593"/>
      <c r="O27" s="594" t="str">
        <f>'1. Customizable Structure'!I38</f>
        <v>Role 23</v>
      </c>
      <c r="P27" s="594"/>
      <c r="S27" s="592" t="str">
        <f>IF($O$5="Role 1","Role 23",IF(AND($O$5&lt;&gt;"Role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23"),O27,""))</f>
        <v>Role 23</v>
      </c>
      <c r="T27" s="593"/>
    </row>
    <row r="28" spans="1:20" s="65" customFormat="1" ht="16" customHeight="1">
      <c r="A28" s="66"/>
      <c r="B28" s="66"/>
      <c r="C28" s="66"/>
      <c r="D28" s="66"/>
      <c r="E28" s="601" t="str">
        <f>'1. Customizable Structure'!F39</f>
        <v>Skill 24</v>
      </c>
      <c r="F28" s="602"/>
      <c r="H28" s="66"/>
      <c r="I28" s="66"/>
      <c r="J28" s="66"/>
      <c r="K28" s="66"/>
      <c r="L28" s="592" t="str">
        <f>IF($E$5="Skill 1","Skill 24",IF(AND($E$5&lt;&gt;"Skill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24"),E28,""))</f>
        <v>Skill 24</v>
      </c>
      <c r="M28" s="593"/>
      <c r="O28" s="594" t="str">
        <f>'1. Customizable Structure'!I39</f>
        <v>Role 24</v>
      </c>
      <c r="P28" s="594"/>
      <c r="S28" s="592" t="str">
        <f>IF(O5="Role 1","Role 24",IF(AND(O5&lt;&gt;"Role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24"),O28,""))</f>
        <v>Role 24</v>
      </c>
      <c r="T28" s="593"/>
    </row>
    <row r="29" spans="1:20" s="65" customFormat="1" ht="16" customHeight="1">
      <c r="A29" s="66"/>
      <c r="B29" s="66"/>
      <c r="C29" s="66"/>
      <c r="D29" s="66"/>
      <c r="E29" s="601" t="str">
        <f>'1. Customizable Structure'!F40</f>
        <v>Skill 25</v>
      </c>
      <c r="F29" s="602"/>
      <c r="H29" s="66"/>
      <c r="I29" s="66"/>
      <c r="J29" s="66"/>
      <c r="K29" s="66"/>
      <c r="L29" s="592" t="str">
        <f>IF($E$5="Skill 1","Skill 25",IF(AND($E$5&lt;&gt;"Skill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25"),E29,""))</f>
        <v>Skill 25</v>
      </c>
      <c r="M29" s="593"/>
      <c r="O29" s="594" t="str">
        <f>'1. Customizable Structure'!I40</f>
        <v>Role 25</v>
      </c>
      <c r="P29" s="594"/>
      <c r="S29" s="592" t="str">
        <f>IF($O$5="Role 1","Role 25",IF(AND($O$5&lt;&gt;"Role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25"),O29,""))</f>
        <v>Role 25</v>
      </c>
      <c r="T29" s="593"/>
    </row>
    <row r="30" spans="1:20" s="65" customFormat="1" ht="16" customHeight="1">
      <c r="A30" s="66"/>
      <c r="B30" s="66"/>
      <c r="C30" s="66"/>
      <c r="D30" s="66"/>
      <c r="E30" s="601" t="str">
        <f>'1. Customizable Structure'!F41</f>
        <v>Skill 26</v>
      </c>
      <c r="F30" s="602"/>
      <c r="H30" s="66"/>
      <c r="I30" s="66"/>
      <c r="J30" s="66"/>
      <c r="K30" s="66"/>
      <c r="L30" s="592" t="str">
        <f>IF($E$5="Skill 1","Skill 26",IF(AND($E$5&lt;&gt;"Skill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26"),E30,""))</f>
        <v>Skill 26</v>
      </c>
      <c r="M30" s="593"/>
      <c r="O30" s="594" t="str">
        <f>'1. Customizable Structure'!I41</f>
        <v>Role 26</v>
      </c>
      <c r="P30" s="594"/>
      <c r="S30" s="592" t="str">
        <f>IF($O$5="Role 1","Role 26",IF(AND($O$5&lt;&gt;"Role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26"),O30,""))</f>
        <v>Role 26</v>
      </c>
      <c r="T30" s="593"/>
    </row>
    <row r="31" spans="1:20" s="65" customFormat="1" ht="16" customHeight="1">
      <c r="A31" s="66"/>
      <c r="B31" s="66"/>
      <c r="C31" s="66"/>
      <c r="D31" s="66"/>
      <c r="E31" s="601" t="str">
        <f>'1. Customizable Structure'!F42</f>
        <v>Skill 27</v>
      </c>
      <c r="F31" s="602"/>
      <c r="H31" s="66"/>
      <c r="I31" s="66"/>
      <c r="J31" s="66"/>
      <c r="K31" s="66"/>
      <c r="L31" s="592" t="str">
        <f>IF($E$5="Skill 1","Skill 27",IF(AND($E$5&lt;&gt;"Skill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27"),E31,""))</f>
        <v>Skill 27</v>
      </c>
      <c r="M31" s="593"/>
      <c r="O31" s="594" t="str">
        <f>'1. Customizable Structure'!I42</f>
        <v>Role 27</v>
      </c>
      <c r="P31" s="594"/>
      <c r="S31" s="592" t="str">
        <f>IF($O$5="Role 1","Role 27",IF(AND($O$5&lt;&gt;"Role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27"),O31,""))</f>
        <v>Role 27</v>
      </c>
      <c r="T31" s="593"/>
    </row>
    <row r="32" spans="1:20" s="65" customFormat="1" ht="16" customHeight="1">
      <c r="A32" s="66"/>
      <c r="B32" s="66"/>
      <c r="C32" s="66"/>
      <c r="D32" s="66"/>
      <c r="E32" s="601" t="str">
        <f>'1. Customizable Structure'!F43</f>
        <v>Skill 28</v>
      </c>
      <c r="F32" s="602"/>
      <c r="H32" s="66"/>
      <c r="I32" s="66"/>
      <c r="J32" s="66"/>
      <c r="K32" s="66"/>
      <c r="L32" s="592" t="str">
        <f>IF($E$5="Skill 1","Skill 28",IF(AND($E$5&lt;&gt;"Skill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28"),E32,""))</f>
        <v>Skill 28</v>
      </c>
      <c r="M32" s="593"/>
      <c r="O32" s="594" t="str">
        <f>'1. Customizable Structure'!I43</f>
        <v>Role 28</v>
      </c>
      <c r="P32" s="594"/>
      <c r="S32" s="592" t="str">
        <f>IF($O$5="Role 1","Role 28",IF(AND($O$5&lt;&gt;"Role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28"),O32,""))</f>
        <v>Role 28</v>
      </c>
      <c r="T32" s="593"/>
    </row>
    <row r="33" spans="1:20" s="65" customFormat="1" ht="16" customHeight="1">
      <c r="A33" s="66"/>
      <c r="B33" s="66"/>
      <c r="C33" s="66"/>
      <c r="D33" s="66"/>
      <c r="E33" s="601" t="str">
        <f>'1. Customizable Structure'!F44</f>
        <v>Skill 29</v>
      </c>
      <c r="F33" s="602"/>
      <c r="H33" s="66"/>
      <c r="I33" s="66"/>
      <c r="J33" s="66"/>
      <c r="K33" s="66"/>
      <c r="L33" s="592" t="str">
        <f>IF($E$5="Skill 1","Skill 29",IF(AND($E$5&lt;&gt;"Skill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29"),E33,""))</f>
        <v>Skill 29</v>
      </c>
      <c r="M33" s="593"/>
      <c r="O33" s="594" t="str">
        <f>'1. Customizable Structure'!I44</f>
        <v>Role 29</v>
      </c>
      <c r="P33" s="594"/>
      <c r="S33" s="592" t="str">
        <f>IF($O$5="Role 1","Role 29",IF(AND($O$5&lt;&gt;"Role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29"),O33,""))</f>
        <v>Role 29</v>
      </c>
      <c r="T33" s="593"/>
    </row>
    <row r="34" spans="1:20" s="65" customFormat="1" ht="16" customHeight="1">
      <c r="A34" s="66"/>
      <c r="B34" s="66"/>
      <c r="C34" s="66"/>
      <c r="D34" s="66"/>
      <c r="E34" s="601" t="str">
        <f>'1. Customizable Structure'!F45</f>
        <v>Skill 30</v>
      </c>
      <c r="F34" s="602"/>
      <c r="H34" s="66"/>
      <c r="I34" s="66"/>
      <c r="J34" s="66"/>
      <c r="K34" s="66"/>
      <c r="L34" s="592" t="str">
        <f>IF($E$5="Skill 1","Skill 30",IF(AND($E$5&lt;&gt;"Skill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30"),E34,""))</f>
        <v>Skill 30</v>
      </c>
      <c r="M34" s="593"/>
      <c r="O34" s="594" t="str">
        <f>'1. Customizable Structure'!I45</f>
        <v>Role 30</v>
      </c>
      <c r="P34" s="594"/>
      <c r="S34" s="592" t="str">
        <f>IF($O$5="Role 1","Role 30",IF(AND($O$5&lt;&gt;"Role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30"),O34,""))</f>
        <v>Role 30</v>
      </c>
      <c r="T34" s="593"/>
    </row>
    <row r="35" spans="1:20" s="65" customFormat="1" ht="16" customHeight="1">
      <c r="A35" s="66"/>
      <c r="B35" s="66"/>
      <c r="C35" s="66"/>
      <c r="D35" s="66"/>
      <c r="E35" s="601" t="str">
        <f>'1. Customizable Structure'!F46</f>
        <v>Skill 31</v>
      </c>
      <c r="F35" s="602"/>
      <c r="H35" s="66"/>
      <c r="I35" s="66"/>
      <c r="J35" s="66"/>
      <c r="K35" s="66"/>
      <c r="L35" s="592" t="str">
        <f>IF($E$5="Skill 1","Skill 31",IF(AND($E$5&lt;&gt;"Skill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31"),E35,""))</f>
        <v>Skill 31</v>
      </c>
      <c r="M35" s="593"/>
      <c r="O35" s="594" t="str">
        <f>'1. Customizable Structure'!I46</f>
        <v>Role 31</v>
      </c>
      <c r="P35" s="594"/>
      <c r="S35" s="592" t="str">
        <f>IF($O$5="Role 1","Role 31",IF(AND($O$5&lt;&gt;"Role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31"),O35,""))</f>
        <v>Role 31</v>
      </c>
      <c r="T35" s="593"/>
    </row>
    <row r="36" spans="1:20" s="65" customFormat="1" ht="16" customHeight="1">
      <c r="A36" s="66"/>
      <c r="B36" s="66"/>
      <c r="C36" s="66"/>
      <c r="D36" s="66"/>
      <c r="E36" s="601" t="str">
        <f>'1. Customizable Structure'!F47</f>
        <v>Skill 32</v>
      </c>
      <c r="F36" s="602"/>
      <c r="H36" s="66"/>
      <c r="I36" s="66"/>
      <c r="J36" s="66"/>
      <c r="K36" s="66"/>
      <c r="L36" s="592" t="str">
        <f>IF($E$5="Skill 1","Skill 32",IF(AND($E$5&lt;&gt;"Skill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32"),E36,""))</f>
        <v>Skill 32</v>
      </c>
      <c r="M36" s="593"/>
      <c r="O36" s="594" t="str">
        <f>'1. Customizable Structure'!I47</f>
        <v>Role 32</v>
      </c>
      <c r="P36" s="594"/>
      <c r="S36" s="592" t="str">
        <f>IF($O$5="Role 1","Role 32",IF(AND($O$5&lt;&gt;"Role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32"),O36,""))</f>
        <v>Role 32</v>
      </c>
      <c r="T36" s="593"/>
    </row>
    <row r="37" spans="1:20" s="65" customFormat="1" ht="16" customHeight="1">
      <c r="A37" s="66"/>
      <c r="B37" s="66"/>
      <c r="C37" s="66"/>
      <c r="D37" s="66"/>
      <c r="E37" s="601" t="str">
        <f>'1. Customizable Structure'!F48</f>
        <v>Skill 33</v>
      </c>
      <c r="F37" s="602"/>
      <c r="H37" s="66"/>
      <c r="I37" s="66"/>
      <c r="J37" s="66"/>
      <c r="K37" s="66"/>
      <c r="L37" s="592" t="str">
        <f>IF($E$5="Skill 1","Skill 33",IF(AND($E$5&lt;&gt;"Skill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33"),E37,""))</f>
        <v>Skill 33</v>
      </c>
      <c r="M37" s="593"/>
      <c r="O37" s="594" t="str">
        <f>'1. Customizable Structure'!I48</f>
        <v>Role 33</v>
      </c>
      <c r="P37" s="594"/>
      <c r="S37" s="592" t="str">
        <f>IF($O$5="Role 1","Role 33",IF(AND($O$5&lt;&gt;"Role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33"),O37,""))</f>
        <v>Role 33</v>
      </c>
      <c r="T37" s="593"/>
    </row>
    <row r="38" spans="1:20" s="65" customFormat="1" ht="16" customHeight="1">
      <c r="A38" s="66"/>
      <c r="B38" s="66"/>
      <c r="C38" s="66"/>
      <c r="D38" s="66"/>
      <c r="E38" s="601" t="str">
        <f>'1. Customizable Structure'!F49</f>
        <v>Skill 34</v>
      </c>
      <c r="F38" s="602"/>
      <c r="H38" s="66"/>
      <c r="I38" s="66"/>
      <c r="J38" s="66"/>
      <c r="K38" s="66"/>
      <c r="L38" s="592" t="str">
        <f>IF($E$5="Skill 1","Skill 34",IF(AND($E$5&lt;&gt;"Skill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34"),E38,""))</f>
        <v>Skill 34</v>
      </c>
      <c r="M38" s="593"/>
      <c r="O38" s="594" t="str">
        <f>'1. Customizable Structure'!I49</f>
        <v>Role 34</v>
      </c>
      <c r="P38" s="594"/>
      <c r="S38" s="592" t="str">
        <f>IF($O$5="Role 1","Role 34",IF(AND($O$5&lt;&gt;"Role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34"),O38,""))</f>
        <v>Role 34</v>
      </c>
      <c r="T38" s="593"/>
    </row>
    <row r="39" spans="1:20" s="65" customFormat="1" ht="16" customHeight="1">
      <c r="A39" s="66"/>
      <c r="B39" s="66"/>
      <c r="C39" s="66"/>
      <c r="D39" s="66"/>
      <c r="E39" s="601" t="str">
        <f>'1. Customizable Structure'!F50</f>
        <v>Skill 35</v>
      </c>
      <c r="F39" s="602"/>
      <c r="H39" s="66"/>
      <c r="I39" s="66"/>
      <c r="J39" s="66"/>
      <c r="K39" s="66"/>
      <c r="L39" s="592" t="str">
        <f>IF($E$5="Skill 1","Skill 35",IF(AND($E$5&lt;&gt;"Skill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35"),E39,""))</f>
        <v>Skill 35</v>
      </c>
      <c r="M39" s="593"/>
      <c r="O39" s="594" t="str">
        <f>'1. Customizable Structure'!I50</f>
        <v>Role 35</v>
      </c>
      <c r="P39" s="594"/>
      <c r="S39" s="592" t="str">
        <f>IF($O$5="Role 1","Role 35",IF(AND($O$5&lt;&gt;"Role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35"),O39,""))</f>
        <v>Role 35</v>
      </c>
      <c r="T39" s="593"/>
    </row>
    <row r="40" spans="1:20" s="65" customFormat="1" ht="16" customHeight="1">
      <c r="A40" s="66"/>
      <c r="B40" s="66"/>
      <c r="C40" s="66"/>
      <c r="D40" s="66"/>
      <c r="E40" s="601" t="str">
        <f>'1. Customizable Structure'!F51</f>
        <v>Skill 36</v>
      </c>
      <c r="F40" s="602"/>
      <c r="H40" s="66"/>
      <c r="I40" s="66"/>
      <c r="J40" s="66"/>
      <c r="K40" s="66"/>
      <c r="L40" s="592" t="str">
        <f>IF($E$5="Skill 1","Skill 36",IF(AND($E$5&lt;&gt;"Skill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36"),E40,""))</f>
        <v>Skill 36</v>
      </c>
      <c r="M40" s="593"/>
      <c r="O40" s="594" t="str">
        <f>'1. Customizable Structure'!I51</f>
        <v>Role 36</v>
      </c>
      <c r="P40" s="594"/>
      <c r="S40" s="592" t="str">
        <f>IF($O$5="Role 1","Role 36",IF(AND($O$5&lt;&gt;"Role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36"),O40,""))</f>
        <v>Role 36</v>
      </c>
      <c r="T40" s="593"/>
    </row>
    <row r="41" spans="1:20" s="65" customFormat="1" ht="16" customHeight="1">
      <c r="A41" s="66"/>
      <c r="B41" s="66"/>
      <c r="C41" s="66"/>
      <c r="D41" s="66"/>
      <c r="E41" s="601" t="str">
        <f>'1. Customizable Structure'!F52</f>
        <v>Skill 37</v>
      </c>
      <c r="F41" s="602"/>
      <c r="H41" s="66"/>
      <c r="I41" s="66"/>
      <c r="J41" s="66"/>
      <c r="K41" s="66"/>
      <c r="L41" s="592" t="str">
        <f>IF($E$5="Skill 1","Skill 37",IF(AND($E$5&lt;&gt;"Skill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37"),E41,""))</f>
        <v>Skill 37</v>
      </c>
      <c r="M41" s="593"/>
      <c r="O41" s="594" t="str">
        <f>'1. Customizable Structure'!I52</f>
        <v>Role 37</v>
      </c>
      <c r="P41" s="594"/>
      <c r="S41" s="592" t="str">
        <f>IF($O$5="Role 1","Role 37",IF(AND($O$5&lt;&gt;"Role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37"),O41,""))</f>
        <v>Role 37</v>
      </c>
      <c r="T41" s="593"/>
    </row>
    <row r="42" spans="1:20" s="65" customFormat="1" ht="16" customHeight="1">
      <c r="A42" s="66"/>
      <c r="B42" s="66"/>
      <c r="C42" s="66"/>
      <c r="D42" s="66"/>
      <c r="E42" s="601" t="str">
        <f>'1. Customizable Structure'!F53</f>
        <v>Skill 38</v>
      </c>
      <c r="F42" s="602"/>
      <c r="H42" s="66"/>
      <c r="I42" s="66"/>
      <c r="J42" s="66"/>
      <c r="K42" s="66"/>
      <c r="L42" s="592" t="str">
        <f>IF($E$5="Skill 1","Skill 38",IF(AND($E$5&lt;&gt;"Skill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38"),E42,""))</f>
        <v>Skill 38</v>
      </c>
      <c r="M42" s="593"/>
      <c r="O42" s="594" t="str">
        <f>'1. Customizable Structure'!I53</f>
        <v>Role 38</v>
      </c>
      <c r="P42" s="594"/>
      <c r="S42" s="592" t="str">
        <f>IF($O$5="Role 1","Role 38",IF(AND($O$5&lt;&gt;"Role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37",$O$42&lt;&gt;"Role 38"),O42,""))</f>
        <v>Role 38</v>
      </c>
      <c r="T42" s="593"/>
    </row>
    <row r="43" spans="1:20" s="65" customFormat="1" ht="16" customHeight="1">
      <c r="A43" s="66"/>
      <c r="B43" s="66"/>
      <c r="C43" s="66"/>
      <c r="D43" s="66"/>
      <c r="E43" s="601" t="str">
        <f>'1. Customizable Structure'!F54</f>
        <v>Skill 39</v>
      </c>
      <c r="F43" s="602"/>
      <c r="H43" s="66"/>
      <c r="I43" s="66"/>
      <c r="J43" s="66"/>
      <c r="K43" s="66"/>
      <c r="L43" s="592" t="str">
        <f>IF($E$5="Skill 1","Skill 39",IF(AND($E$5&lt;&gt;"Skill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38",$E$43&lt;&gt;"Skill 39"),E43,""))</f>
        <v>Skill 39</v>
      </c>
      <c r="M43" s="593"/>
      <c r="O43" s="594" t="str">
        <f>'1. Customizable Structure'!I54</f>
        <v>Role 39</v>
      </c>
      <c r="P43" s="594"/>
      <c r="S43" s="592" t="str">
        <f>IF($O$5="Role 1","Role 39",IF(AND($O$5&lt;&gt;"Role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37",$O$42&lt;&gt;"Role 38",$O$43&lt;&gt;"Role 39"),O43,""))</f>
        <v>Role 39</v>
      </c>
      <c r="T43" s="593"/>
    </row>
    <row r="44" spans="1:20" s="65" customFormat="1" ht="16" customHeight="1">
      <c r="A44" s="66"/>
      <c r="B44" s="66"/>
      <c r="C44" s="66"/>
      <c r="D44" s="66"/>
      <c r="E44" s="601" t="str">
        <f>'1. Customizable Structure'!F55</f>
        <v>Skill 40</v>
      </c>
      <c r="F44" s="602"/>
      <c r="H44" s="66"/>
      <c r="I44" s="66"/>
      <c r="J44" s="66"/>
      <c r="K44" s="66"/>
      <c r="L44" s="592" t="str">
        <f>IF($E$5="Skill 1","Skill 40",IF(AND($E$5&lt;&gt;"Skill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38",$E$43&lt;&gt;"Skill 39",$E$44&lt;&gt;"Skill 40"),E44,""))</f>
        <v>Skill 40</v>
      </c>
      <c r="M44" s="593"/>
      <c r="O44" s="594" t="str">
        <f>'1. Customizable Structure'!I55</f>
        <v>Role 40</v>
      </c>
      <c r="P44" s="594"/>
      <c r="S44" s="592" t="str">
        <f>IF($O$5="Role 1","Role 40",IF(AND($O$5&lt;&gt;"Role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37",$O$42&lt;&gt;"Role 38",$O$43&lt;&gt;"Role 39",$O$44&lt;&gt;"Role 40"),O44,""))</f>
        <v>Role 40</v>
      </c>
      <c r="T44" s="593"/>
    </row>
    <row r="45" spans="1:20" s="65" customFormat="1" ht="16" customHeight="1">
      <c r="A45" s="66"/>
      <c r="B45" s="66"/>
      <c r="C45" s="66"/>
      <c r="D45" s="66"/>
      <c r="E45" s="601" t="str">
        <f>'1. Customizable Structure'!F56</f>
        <v>Skill 41</v>
      </c>
      <c r="F45" s="602"/>
      <c r="H45" s="66"/>
      <c r="I45" s="66"/>
      <c r="J45" s="66"/>
      <c r="K45" s="66"/>
      <c r="L45" s="592" t="str">
        <f>IF($E$5="Skill 1","Skill 41",IF(AND($E$5&lt;&gt;"Skill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38",$E$43&lt;&gt;"Skill 39",$E$44&lt;&gt;"Skill 40",$E$45&lt;&gt;"Skill 41"),E45,""))</f>
        <v>Skill 41</v>
      </c>
      <c r="M45" s="593"/>
      <c r="O45" s="594" t="str">
        <f>'1. Customizable Structure'!I56</f>
        <v>Role 41</v>
      </c>
      <c r="P45" s="594"/>
      <c r="S45" s="592" t="str">
        <f>IF($O$5="O 1","O 41",IF(AND($O$5&lt;&gt;"O 1",$O$6&lt;&gt;"O 2",$O$7&lt;&gt;"O 3",$O$8&lt;&gt;"O 4",$O$9&lt;&gt;"O 5",$O$10&lt;&gt;"O 6",$O$11&lt;&gt;"O 7",$O$12&lt;&gt;"O 8",$O$13&lt;&gt;"O 9",$O$14&lt;&gt;"O 10",$O$15&lt;&gt;"O 11",$O$16&lt;&gt;"O 12",$O$17&lt;&gt;"O 13",$O$18&lt;&gt;"O 14",$O$19&lt;&gt;"O 15",$O$20&lt;&gt;"O 16",$O$21&lt;&gt;"O 17",$O$22&lt;&gt;"O 18",$O$23&lt;&gt;"O 19",$O$24&lt;&gt;"O 20",$O$25&lt;&gt;"O 21",$O$26&lt;&gt;"O 22",$O$27&lt;&gt;"O 23",$O$28&lt;&gt;"O 24",$O$29&lt;&gt;"O 25",$O$30&lt;&gt;"O 26",$O$31&lt;&gt;"O 27",$O$32&lt;&gt;"O 28",$O$33&lt;&gt;"O 29",$O$34&lt;&gt;"O 30",$O$35&lt;&gt;"O 31",$O$36&lt;&gt;"O 32",$O$37&lt;&gt;"O 33",$O$38&lt;&gt;"O 34",$O$39&lt;&gt;"O 35",$O$40&lt;&gt;"O 36",$O$41&lt;&gt;"O 37",$O$42&lt;&gt;"O 38",$O$43&lt;&gt;"O 39",$O$44&lt;&gt;"O 40",$O$45&lt;&gt;"O 41"),O45,""))</f>
        <v>Role 41</v>
      </c>
      <c r="T45" s="593"/>
    </row>
    <row r="46" spans="1:20" s="65" customFormat="1" ht="16">
      <c r="A46" s="66"/>
      <c r="B46" s="66"/>
      <c r="C46" s="66"/>
      <c r="D46" s="66"/>
      <c r="E46" s="601" t="str">
        <f>'1. Customizable Structure'!F57</f>
        <v>Skill 42</v>
      </c>
      <c r="F46" s="602"/>
      <c r="H46" s="66"/>
      <c r="I46" s="66"/>
      <c r="J46" s="66"/>
      <c r="K46" s="66"/>
      <c r="L46" s="592" t="str">
        <f>IF($E$5="Skill 1","Skill 42",IF(AND($E$5&lt;&gt;"Skill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38",$E$43&lt;&gt;"Skill 39",$E$44&lt;&gt;"Skill 40",$E$45&lt;&gt;"Skill 41",$E$46&lt;&gt;"Skill 42"),E46,""))</f>
        <v>Skill 42</v>
      </c>
      <c r="M46" s="593"/>
      <c r="O46" s="594" t="str">
        <f>'1. Customizable Structure'!I57</f>
        <v>Role 42</v>
      </c>
      <c r="P46" s="594"/>
      <c r="S46" s="592" t="str">
        <f>IF($O$5="Role 1","Role 42",IF(AND($O$5&lt;&gt;"Role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37",$O$42&lt;&gt;"Role 38",$O$43&lt;&gt;"Role 39",$O$44&lt;&gt;"Role 40",$O$45&lt;&gt;"Role 41",$O$46&lt;&gt;"Role 42"),O46,""))</f>
        <v>Role 42</v>
      </c>
      <c r="T46" s="593"/>
    </row>
    <row r="47" spans="1:20" s="65" customFormat="1" ht="16">
      <c r="A47" s="66"/>
      <c r="B47" s="66"/>
      <c r="C47" s="66"/>
      <c r="D47" s="66"/>
      <c r="E47" s="601" t="str">
        <f>'1. Customizable Structure'!F58</f>
        <v>Skill 43</v>
      </c>
      <c r="F47" s="602"/>
      <c r="H47" s="66"/>
      <c r="I47" s="66"/>
      <c r="J47" s="66"/>
      <c r="K47" s="66"/>
      <c r="L47" s="592" t="str">
        <f>IF($E$5="Skill 1","Skill 43",IF(AND($E$5&lt;&gt;"Skill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38",$E$43&lt;&gt;"Skill 39",$E$44&lt;&gt;"Skill 40",$E$45&lt;&gt;"Skill 41",$E$46&lt;&gt;"Skill 42",$E$47&lt;&gt;"Skill 43"),E47,""))</f>
        <v>Skill 43</v>
      </c>
      <c r="M47" s="593"/>
      <c r="O47" s="594" t="str">
        <f>'1. Customizable Structure'!I58</f>
        <v>Role 43</v>
      </c>
      <c r="P47" s="594"/>
      <c r="S47" s="592" t="str">
        <f>IF($O$5="Role 1","Role 43",IF(AND($O$5&lt;&gt;"Role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37",$O$42&lt;&gt;"Role 38",$O$43&lt;&gt;"Role 39",$O$44&lt;&gt;"Role 40",$O$45&lt;&gt;"Role 41",$O$46&lt;&gt;"Role 42",$O$47&lt;&gt;"Role 43"),O47,""))</f>
        <v>Role 43</v>
      </c>
      <c r="T47" s="593"/>
    </row>
    <row r="48" spans="1:20" s="65" customFormat="1" ht="16" customHeight="1">
      <c r="A48" s="600"/>
      <c r="B48" s="600"/>
      <c r="C48" s="600"/>
      <c r="D48" s="600"/>
      <c r="E48" s="601" t="str">
        <f>'1. Customizable Structure'!F59</f>
        <v>Skill 44</v>
      </c>
      <c r="F48" s="602"/>
      <c r="H48" s="600"/>
      <c r="I48" s="600"/>
      <c r="J48" s="600"/>
      <c r="K48" s="600"/>
      <c r="L48" s="592" t="str">
        <f>IF($E$5="Skill 1","Skill 44",IF(AND($E$5&lt;&gt;"Skill 1",$E$6&lt;&gt;"Skill 2",$E$7&lt;&gt;"Skill 3",$E$8&lt;&gt;"Skill 4",$E$9&lt;&gt;"Skill 5",$E$10&lt;&gt;"Skill 6",$E$11&lt;&gt;"Skill 7",$E$12&lt;&gt;"Skill 8",$E$13&lt;&gt;"Skill 9",$E$14&lt;&gt;"Skill 10",$E$15&lt;&gt;"Skill 11",$E$16&lt;&gt;"Skill 12",$E$17&lt;&gt;"Skill 13",$E$18&lt;&gt;"Skill 14",$E$19&lt;&gt;"Skill 15",$E$20="Skill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38",$E$43&lt;&gt;"Skill 39",$E$44&lt;&gt;"Skill 40",$E$45&lt;&gt;"Skill 41",$E$46&lt;&gt;"Skill 42",$E$47&lt;&gt;"Skill 43",$E$48&lt;&gt;"Skill 44"),E48,""))</f>
        <v>Skill 44</v>
      </c>
      <c r="M48" s="593"/>
      <c r="O48" s="594" t="str">
        <f>'1. Customizable Structure'!I59</f>
        <v>Role 44</v>
      </c>
      <c r="P48" s="594"/>
      <c r="S48" s="592" t="str">
        <f>IF($O$5="Role 1","Role 44",IF(AND($O$5&lt;&gt;"Role 1",$O$6&lt;&gt;"Role 2",$O$7&lt;&gt;"Role 3",$O$8&lt;&gt;"Role 4",$O$9&lt;&gt;"Role 5",$O$10&lt;&gt;"Role 6",$O$11&lt;&gt;"Role 7",$O$12&lt;&gt;"Role 8",$O$13&lt;&gt;"Role 9",$O$14&lt;&gt;"Role 10",$O$15&lt;&gt;"Role 11",$O$16&lt;&gt;"Role 12",$O$17&lt;&gt;"Role 13",$O$18&lt;&gt;"Role 14",$O$19&lt;&gt;"Role 15",$O$20="Role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37",$O$42&lt;&gt;"Role 38",$O$43&lt;&gt;"Role 39",$O$44&lt;&gt;"Role 40",$O$45&lt;&gt;"Role 41",$O$46&lt;&gt;"Role 42",$O$47&lt;&gt;"Role 43",$O$48&lt;&gt;"Role 44"),O48,""))</f>
        <v>Role 44</v>
      </c>
      <c r="T48" s="593"/>
    </row>
    <row r="49" spans="1:20" s="65" customFormat="1" ht="16" customHeight="1">
      <c r="A49" s="66"/>
      <c r="B49" s="66"/>
      <c r="C49" s="66"/>
      <c r="D49" s="66"/>
      <c r="E49" s="601" t="str">
        <f>'1. Customizable Structure'!F60</f>
        <v>Skill 45</v>
      </c>
      <c r="F49" s="602"/>
      <c r="H49" s="66"/>
      <c r="I49" s="66"/>
      <c r="J49" s="66"/>
      <c r="K49" s="66"/>
      <c r="L49" s="592" t="str">
        <f>IF($E$5="Skill 1","Skill 45",IF(AND($E$5&lt;&gt;"Skill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38",$E$43&lt;&gt;"Skill 39",$E$44&lt;&gt;"Skill 40",$E$45&lt;&gt;"Skill 41",$E$46&lt;&gt;"Skill 42",$E$47&lt;&gt;"Skill 43",$E$48&lt;&gt;"Skill 44",$E$49&lt;&gt;"Skill 45"),E49,""))</f>
        <v>Skill 45</v>
      </c>
      <c r="M49" s="593"/>
      <c r="O49" s="594" t="str">
        <f>'1. Customizable Structure'!I60</f>
        <v>Role 45</v>
      </c>
      <c r="P49" s="594"/>
      <c r="S49" s="592" t="str">
        <f>IF($O$5="Role 1","Role 45",IF(AND($O$5&lt;&gt;"Role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37",$O$42&lt;&gt;"Role 38",$O$43&lt;&gt;"Role 39",$O$44&lt;&gt;"Role 40",$O$45&lt;&gt;"Role 41",$O$46&lt;&gt;"Role 42",$O$47&lt;&gt;"Role 43",$O$48&lt;&gt;"Role 44",$O$49&lt;&gt;"Role 45"),O49,""))</f>
        <v>Role 45</v>
      </c>
      <c r="T49" s="593"/>
    </row>
    <row r="50" spans="1:20" s="65" customFormat="1" ht="16" customHeight="1">
      <c r="A50" s="66"/>
      <c r="B50" s="66"/>
      <c r="C50" s="66"/>
      <c r="D50" s="66"/>
      <c r="E50" s="601" t="str">
        <f>'1. Customizable Structure'!F61</f>
        <v>Skill 46</v>
      </c>
      <c r="F50" s="602"/>
      <c r="H50" s="66"/>
      <c r="I50" s="66"/>
      <c r="J50" s="66"/>
      <c r="K50" s="66"/>
      <c r="L50" s="592" t="str">
        <f>IF($E$5="Skill 1","Skill 46",IF(AND($E$5&lt;&gt;"Skill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38",$E$43&lt;&gt;"Skill 39",$E$44&lt;&gt;"Skill 40",$E$45&lt;&gt;"Skill 41",$E$46&lt;&gt;"Skill 42",$E$47&lt;&gt;"Skill 43",$E$48&lt;&gt;"Skill 44",$E$49&lt;&gt;"Skill 45",$E$50&lt;&gt;"Skill 46"),E50,""))</f>
        <v>Skill 46</v>
      </c>
      <c r="M50" s="593"/>
      <c r="O50" s="594" t="str">
        <f>'1. Customizable Structure'!I61</f>
        <v>Role 46</v>
      </c>
      <c r="P50" s="594"/>
      <c r="S50" s="592" t="str">
        <f>IF($O$5="Role 1","Role 46",IF(AND($O$5&lt;&gt;"Role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37",$O$42&lt;&gt;"Role 38",$O$43&lt;&gt;"Role 39",$O$44&lt;&gt;"Role 40",$O$45&lt;&gt;"Role 41",$O$46&lt;&gt;"Role 42",$O$47&lt;&gt;"Role 43",$O$48&lt;&gt;"Role 44",$O$49&lt;&gt;"Role 45",$O$50&lt;&gt;"Role 46"),O50,""))</f>
        <v>Role 46</v>
      </c>
      <c r="T50" s="593"/>
    </row>
    <row r="51" spans="1:20" s="65" customFormat="1" ht="16" customHeight="1">
      <c r="A51" s="66"/>
      <c r="B51" s="66"/>
      <c r="C51" s="66"/>
      <c r="D51" s="66"/>
      <c r="E51" s="601" t="str">
        <f>'1. Customizable Structure'!F62</f>
        <v>Skill 47</v>
      </c>
      <c r="F51" s="602"/>
      <c r="H51" s="66"/>
      <c r="I51" s="66"/>
      <c r="J51" s="66"/>
      <c r="K51" s="66"/>
      <c r="L51" s="592" t="str">
        <f>IF($E$5="Skill 1","Skill 47",IF(AND($E$5&lt;&gt;"Skill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38",$E$43&lt;&gt;"Skill 39",$E$44&lt;&gt;"Skill 40",$E$45&lt;&gt;"Skill 41",$E$46&lt;&gt;"Skill 42",$E$47&lt;&gt;"Skill 43",$E$48&lt;&gt;"Skill 44",$E$49&lt;&gt;"Skill 45",$E$50&lt;&gt;"Skill 46",$E$51&lt;&gt;"Skill 47"),E51,""))</f>
        <v>Skill 47</v>
      </c>
      <c r="M51" s="593"/>
      <c r="O51" s="594" t="str">
        <f>'1. Customizable Structure'!I62</f>
        <v>Role 47</v>
      </c>
      <c r="P51" s="594"/>
      <c r="S51" s="592" t="str">
        <f>IF($O$5="Role 1","Role 47",IF(AND($O$5&lt;&gt;"Role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37",$O$42&lt;&gt;"Role 38",$O$43&lt;&gt;"Role 39",$O$44&lt;&gt;"Role 40",$O$45&lt;&gt;"Role 41",$O$46&lt;&gt;"Role 42",$O$47&lt;&gt;"Role 43",$O$48&lt;&gt;"Role 44",$O$49&lt;&gt;"Role 45",$O$50&lt;&gt;"Role 46",$O$51&lt;&gt;"Role 47"),O51,""))</f>
        <v>Role 47</v>
      </c>
      <c r="T51" s="593"/>
    </row>
    <row r="52" spans="1:20" s="65" customFormat="1" ht="16" customHeight="1">
      <c r="A52" s="600"/>
      <c r="B52" s="600"/>
      <c r="C52" s="600"/>
      <c r="D52" s="600"/>
      <c r="E52" s="601" t="str">
        <f>'1. Customizable Structure'!F63</f>
        <v>Skill 48</v>
      </c>
      <c r="F52" s="602"/>
      <c r="H52" s="600"/>
      <c r="I52" s="600"/>
      <c r="J52" s="600"/>
      <c r="K52" s="600"/>
      <c r="L52" s="592" t="str">
        <f>IF($E$5="Skill 1","Skill 48",IF(AND($E$5&lt;&gt;"Skill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38",$E$43&lt;&gt;"Skill 39",$E$44&lt;&gt;"Skill 40",$E$45&lt;&gt;"Skill 41",$E$46&lt;&gt;"Skill 42",$E$47&lt;&gt;"Skill 43",$E$48&lt;&gt;"Skill 44",$E$49&lt;&gt;"Skill 45",$E$50&lt;&gt;"Skill 46",$E$51&lt;&gt;"Skill 47",$E$52&lt;&gt;"Skill 48"),E52,""))</f>
        <v>Skill 48</v>
      </c>
      <c r="M52" s="593"/>
      <c r="O52" s="594" t="str">
        <f>'1. Customizable Structure'!I63</f>
        <v>Role 48</v>
      </c>
      <c r="P52" s="594"/>
      <c r="S52" s="592" t="str">
        <f>IF($O$5="Role 1","Role 48",IF(AND($O$5&lt;&gt;"Role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37",$O$42&lt;&gt;"Role 38",$O$43&lt;&gt;"Role 39",$O$44&lt;&gt;"Role 40",$O$45&lt;&gt;"Role 41",$O$46&lt;&gt;"Role 42",$O$47&lt;&gt;"Role 43",$O$48&lt;&gt;"Role 44",$O$49&lt;&gt;"Role 45",$O$50&lt;&gt;"Role 46",$O$51&lt;&gt;"Role 47",$O$52&lt;&gt;"Role 48"),O52,""))</f>
        <v>Role 48</v>
      </c>
      <c r="T52" s="593"/>
    </row>
    <row r="53" spans="1:20" s="65" customFormat="1" ht="16" customHeight="1">
      <c r="A53" s="600"/>
      <c r="B53" s="600"/>
      <c r="C53" s="600"/>
      <c r="D53" s="600"/>
      <c r="E53" s="601" t="str">
        <f>'1. Customizable Structure'!F64</f>
        <v>Skill 49</v>
      </c>
      <c r="F53" s="602"/>
      <c r="H53" s="600"/>
      <c r="I53" s="600"/>
      <c r="J53" s="600"/>
      <c r="K53" s="600"/>
      <c r="L53" s="592" t="str">
        <f>IF($E$5="Skill 1","Skill 49",IF(AND($E$5&lt;&gt;"Skill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38",$E$43&lt;&gt;"Skill 39",$E$44&lt;&gt;"Skill 40",$E$45&lt;&gt;"Skill 41",$E$46&lt;&gt;"Skill 42",$E$47&lt;&gt;"Skill 43",$E$48&lt;&gt;"Skill 44",$E$49&lt;&gt;"Skill 45",$E$50&lt;&gt;"Skill 46",$E$51&lt;&gt;"Skill 47",$E$52&lt;&gt;"Skill 48",$E$53&lt;&gt;"Skill 49"),E53,""))</f>
        <v>Skill 49</v>
      </c>
      <c r="M53" s="593"/>
      <c r="O53" s="594" t="str">
        <f>'1. Customizable Structure'!I64</f>
        <v>Role 49</v>
      </c>
      <c r="P53" s="594"/>
      <c r="S53" s="592" t="str">
        <f>IF($O$5="Role 1","Role 49",IF(AND($O$5&lt;&gt;"Role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37",$O$42&lt;&gt;"Role 38",$O$43&lt;&gt;"Role 39",$O$44&lt;&gt;"Role 40",$O$45&lt;&gt;"Role 41",$O$46&lt;&gt;"Role 42",$O$47&lt;&gt;"Role 43",$O$48&lt;&gt;"Role 44",$O$49&lt;&gt;"Role 45",$O$50&lt;&gt;"Role 46",$O$51&lt;&gt;"Role 47",$O$52&lt;&gt;"Role 48",$O$53&lt;&gt;"Role 49"),O53,""))</f>
        <v>Role 49</v>
      </c>
      <c r="T53" s="593"/>
    </row>
    <row r="54" spans="1:20" s="65" customFormat="1" ht="16" customHeight="1">
      <c r="A54" s="600"/>
      <c r="B54" s="600"/>
      <c r="C54" s="600"/>
      <c r="D54" s="600"/>
      <c r="E54" s="601" t="str">
        <f>'1. Customizable Structure'!F65</f>
        <v>Skill 50</v>
      </c>
      <c r="F54" s="602"/>
      <c r="H54" s="600"/>
      <c r="I54" s="600"/>
      <c r="J54" s="600"/>
      <c r="K54" s="600"/>
      <c r="L54" s="592" t="str">
        <f>IF($E$5="Skill 1","Skill 50",IF(AND($E$5&lt;&gt;"Skill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38",$E$43&lt;&gt;"Skill 39",$E$44&lt;&gt;"Skill 40",$E$45&lt;&gt;"Skill 41",$E$46&lt;&gt;"Skill 42",$E$47&lt;&gt;"Skill 43",$E$48&lt;&gt;"Skill 44",$E$49&lt;&gt;"Skill 45",$E$50&lt;&gt;"Skill 46",$E$51&lt;&gt;"Skill 47",$E$52&lt;&gt;"Skill 48",$E$53&lt;&gt;"Skill 49",$E$54&lt;&gt;"Skill 50"),E54,""))</f>
        <v>Skill 50</v>
      </c>
      <c r="M54" s="593"/>
      <c r="O54" s="594" t="str">
        <f>'1. Customizable Structure'!I65</f>
        <v>Role 50</v>
      </c>
      <c r="P54" s="594"/>
      <c r="S54" s="592" t="str">
        <f>IF(O5="Role 1","Role 50",IF(AND(O5&lt;&gt;"Role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37",O42&lt;&gt;"Role 38",O43&lt;&gt;"Role 39",O44&lt;&gt;"Role 40",O45&lt;&gt;"Role 41",O46&lt;&gt;"Role 42",O47&lt;&gt;"Role 43",O48&lt;&gt;"Role 44",O49&lt;&gt;"Role 45",O50&lt;&gt;"Role 46",O51&lt;&gt;"Role 47",O52&lt;&gt;"Role 48",O53&lt;&gt;"Role 49",O54&lt;&gt;"Role 50"),O54,""))</f>
        <v>Role 50</v>
      </c>
      <c r="T54" s="593"/>
    </row>
    <row r="55" spans="1:20" s="65" customFormat="1" ht="16"/>
    <row r="59" spans="1:20" s="65" customFormat="1" ht="16"/>
    <row r="60" spans="1:20" s="65" customFormat="1" ht="16"/>
    <row r="61" spans="1:20" s="65" customFormat="1" ht="16"/>
    <row r="62" spans="1:20" s="65" customFormat="1" ht="16"/>
    <row r="67" ht="15" customHeight="1"/>
  </sheetData>
  <mergeCells count="295">
    <mergeCell ref="A6:B6"/>
    <mergeCell ref="C6:D6"/>
    <mergeCell ref="E6:F6"/>
    <mergeCell ref="A7:B7"/>
    <mergeCell ref="C7:D7"/>
    <mergeCell ref="E7:F7"/>
    <mergeCell ref="A4:B4"/>
    <mergeCell ref="C4:D4"/>
    <mergeCell ref="E4:F4"/>
    <mergeCell ref="A5:B5"/>
    <mergeCell ref="C5:D5"/>
    <mergeCell ref="E5:F5"/>
    <mergeCell ref="A10:B10"/>
    <mergeCell ref="C10:D10"/>
    <mergeCell ref="E10:F10"/>
    <mergeCell ref="A11:B11"/>
    <mergeCell ref="C11:D11"/>
    <mergeCell ref="E11:F11"/>
    <mergeCell ref="A8:B8"/>
    <mergeCell ref="C8:D8"/>
    <mergeCell ref="E8:F8"/>
    <mergeCell ref="A9:B9"/>
    <mergeCell ref="C9:D9"/>
    <mergeCell ref="E9:F9"/>
    <mergeCell ref="A14:B14"/>
    <mergeCell ref="C14:D14"/>
    <mergeCell ref="E14:F14"/>
    <mergeCell ref="A15:B15"/>
    <mergeCell ref="C15:D15"/>
    <mergeCell ref="E15:F15"/>
    <mergeCell ref="A12:B12"/>
    <mergeCell ref="C12:D12"/>
    <mergeCell ref="E12:F12"/>
    <mergeCell ref="A13:B13"/>
    <mergeCell ref="C13:D13"/>
    <mergeCell ref="E13:F13"/>
    <mergeCell ref="A18:B18"/>
    <mergeCell ref="C18:D18"/>
    <mergeCell ref="E18:F18"/>
    <mergeCell ref="A19:B19"/>
    <mergeCell ref="C19:D19"/>
    <mergeCell ref="E19:F19"/>
    <mergeCell ref="A16:B16"/>
    <mergeCell ref="C16:D16"/>
    <mergeCell ref="E16:F16"/>
    <mergeCell ref="A17:B17"/>
    <mergeCell ref="C17:D17"/>
    <mergeCell ref="E17:F17"/>
    <mergeCell ref="E25:F25"/>
    <mergeCell ref="E26:F26"/>
    <mergeCell ref="E27:F27"/>
    <mergeCell ref="E28:F28"/>
    <mergeCell ref="E29:F29"/>
    <mergeCell ref="A20:B20"/>
    <mergeCell ref="C20:D20"/>
    <mergeCell ref="E20:F20"/>
    <mergeCell ref="E21:F21"/>
    <mergeCell ref="E22:F22"/>
    <mergeCell ref="E23:F23"/>
    <mergeCell ref="A3:F3"/>
    <mergeCell ref="H3:M3"/>
    <mergeCell ref="H4:I4"/>
    <mergeCell ref="J4:K4"/>
    <mergeCell ref="L4:M4"/>
    <mergeCell ref="H5:I5"/>
    <mergeCell ref="A52:B52"/>
    <mergeCell ref="C52:D52"/>
    <mergeCell ref="E52:F52"/>
    <mergeCell ref="A48:B48"/>
    <mergeCell ref="C48:D48"/>
    <mergeCell ref="E48:F48"/>
    <mergeCell ref="E49:F49"/>
    <mergeCell ref="E50:F50"/>
    <mergeCell ref="E51:F51"/>
    <mergeCell ref="E42:F42"/>
    <mergeCell ref="E43:F43"/>
    <mergeCell ref="E44:F44"/>
    <mergeCell ref="E45:F45"/>
    <mergeCell ref="E46:F46"/>
    <mergeCell ref="E47:F47"/>
    <mergeCell ref="E36:F36"/>
    <mergeCell ref="E37:F37"/>
    <mergeCell ref="E38:F38"/>
    <mergeCell ref="J5:K5"/>
    <mergeCell ref="L5:M5"/>
    <mergeCell ref="H6:I6"/>
    <mergeCell ref="J6:K6"/>
    <mergeCell ref="L6:M6"/>
    <mergeCell ref="H7:I7"/>
    <mergeCell ref="J7:K7"/>
    <mergeCell ref="L7:M7"/>
    <mergeCell ref="A54:B54"/>
    <mergeCell ref="C54:D54"/>
    <mergeCell ref="E54:F54"/>
    <mergeCell ref="A53:B53"/>
    <mergeCell ref="C53:D53"/>
    <mergeCell ref="E53:F53"/>
    <mergeCell ref="E39:F39"/>
    <mergeCell ref="E40:F40"/>
    <mergeCell ref="E41:F41"/>
    <mergeCell ref="E30:F30"/>
    <mergeCell ref="E31:F31"/>
    <mergeCell ref="E32:F32"/>
    <mergeCell ref="E33:F33"/>
    <mergeCell ref="E34:F34"/>
    <mergeCell ref="E35:F35"/>
    <mergeCell ref="E24:F24"/>
    <mergeCell ref="H10:I10"/>
    <mergeCell ref="J10:K10"/>
    <mergeCell ref="L10:M10"/>
    <mergeCell ref="H11:I11"/>
    <mergeCell ref="J11:K11"/>
    <mergeCell ref="L11:M11"/>
    <mergeCell ref="H8:I8"/>
    <mergeCell ref="J8:K8"/>
    <mergeCell ref="L8:M8"/>
    <mergeCell ref="H9:I9"/>
    <mergeCell ref="J9:K9"/>
    <mergeCell ref="L9:M9"/>
    <mergeCell ref="H14:I14"/>
    <mergeCell ref="J14:K14"/>
    <mergeCell ref="L14:M14"/>
    <mergeCell ref="H15:I15"/>
    <mergeCell ref="J15:K15"/>
    <mergeCell ref="L15:M15"/>
    <mergeCell ref="H12:I12"/>
    <mergeCell ref="J12:K12"/>
    <mergeCell ref="L12:M12"/>
    <mergeCell ref="H13:I13"/>
    <mergeCell ref="J13:K13"/>
    <mergeCell ref="L13:M13"/>
    <mergeCell ref="H18:I18"/>
    <mergeCell ref="J18:K18"/>
    <mergeCell ref="L18:M18"/>
    <mergeCell ref="H19:I19"/>
    <mergeCell ref="J19:K19"/>
    <mergeCell ref="L19:M19"/>
    <mergeCell ref="H16:I16"/>
    <mergeCell ref="J16:K16"/>
    <mergeCell ref="L16:M16"/>
    <mergeCell ref="H17:I17"/>
    <mergeCell ref="J17:K17"/>
    <mergeCell ref="L17:M17"/>
    <mergeCell ref="L24:M24"/>
    <mergeCell ref="L25:M25"/>
    <mergeCell ref="L26:M26"/>
    <mergeCell ref="L27:M27"/>
    <mergeCell ref="L28:M28"/>
    <mergeCell ref="L29:M29"/>
    <mergeCell ref="H20:I20"/>
    <mergeCell ref="J20:K20"/>
    <mergeCell ref="L20:M20"/>
    <mergeCell ref="L21:M21"/>
    <mergeCell ref="L22:M22"/>
    <mergeCell ref="L23:M23"/>
    <mergeCell ref="L36:M36"/>
    <mergeCell ref="L37:M37"/>
    <mergeCell ref="L38:M38"/>
    <mergeCell ref="L39:M39"/>
    <mergeCell ref="L41:M41"/>
    <mergeCell ref="L30:M30"/>
    <mergeCell ref="L31:M31"/>
    <mergeCell ref="L33:M33"/>
    <mergeCell ref="L34:M34"/>
    <mergeCell ref="H54:I54"/>
    <mergeCell ref="J54:K54"/>
    <mergeCell ref="L54:M54"/>
    <mergeCell ref="L32:M32"/>
    <mergeCell ref="L40:M40"/>
    <mergeCell ref="H52:I52"/>
    <mergeCell ref="J52:K52"/>
    <mergeCell ref="L52:M52"/>
    <mergeCell ref="H53:I53"/>
    <mergeCell ref="J53:K53"/>
    <mergeCell ref="L53:M53"/>
    <mergeCell ref="H48:I48"/>
    <mergeCell ref="J48:K48"/>
    <mergeCell ref="L48:M48"/>
    <mergeCell ref="L49:M49"/>
    <mergeCell ref="L50:M50"/>
    <mergeCell ref="L51:M51"/>
    <mergeCell ref="L42:M42"/>
    <mergeCell ref="L43:M43"/>
    <mergeCell ref="L44:M44"/>
    <mergeCell ref="L45:M45"/>
    <mergeCell ref="L46:M46"/>
    <mergeCell ref="L47:M47"/>
    <mergeCell ref="L35:M35"/>
    <mergeCell ref="O11:P11"/>
    <mergeCell ref="O12:P12"/>
    <mergeCell ref="O13:P13"/>
    <mergeCell ref="O14:P14"/>
    <mergeCell ref="O15:P15"/>
    <mergeCell ref="O16:P16"/>
    <mergeCell ref="S3:W3"/>
    <mergeCell ref="O4:P4"/>
    <mergeCell ref="O5:P5"/>
    <mergeCell ref="O6:P6"/>
    <mergeCell ref="O7:P7"/>
    <mergeCell ref="O8:P8"/>
    <mergeCell ref="O9:P9"/>
    <mergeCell ref="O10:P10"/>
    <mergeCell ref="S14:T14"/>
    <mergeCell ref="S15:T15"/>
    <mergeCell ref="S16:T16"/>
    <mergeCell ref="O23:P23"/>
    <mergeCell ref="O24:P24"/>
    <mergeCell ref="O25:P25"/>
    <mergeCell ref="O26:P26"/>
    <mergeCell ref="O27:P27"/>
    <mergeCell ref="O28:P28"/>
    <mergeCell ref="O17:P17"/>
    <mergeCell ref="O18:P18"/>
    <mergeCell ref="O19:P19"/>
    <mergeCell ref="O20:P20"/>
    <mergeCell ref="O21:P21"/>
    <mergeCell ref="O22:P22"/>
    <mergeCell ref="O37:P37"/>
    <mergeCell ref="O38:P38"/>
    <mergeCell ref="O39:P39"/>
    <mergeCell ref="O40:P40"/>
    <mergeCell ref="O29:P29"/>
    <mergeCell ref="O30:P30"/>
    <mergeCell ref="O31:P31"/>
    <mergeCell ref="O32:P32"/>
    <mergeCell ref="O33:P33"/>
    <mergeCell ref="O34:P34"/>
    <mergeCell ref="O53:P53"/>
    <mergeCell ref="O54:P54"/>
    <mergeCell ref="O1:Q2"/>
    <mergeCell ref="A1:F2"/>
    <mergeCell ref="H1:M2"/>
    <mergeCell ref="S1:W2"/>
    <mergeCell ref="S4:T4"/>
    <mergeCell ref="S5:T5"/>
    <mergeCell ref="S6:T6"/>
    <mergeCell ref="S7:T7"/>
    <mergeCell ref="O47:P47"/>
    <mergeCell ref="O48:P48"/>
    <mergeCell ref="O49:P49"/>
    <mergeCell ref="O50:P50"/>
    <mergeCell ref="O51:P51"/>
    <mergeCell ref="O52:P52"/>
    <mergeCell ref="O41:P41"/>
    <mergeCell ref="O42:P42"/>
    <mergeCell ref="O43:P43"/>
    <mergeCell ref="O44:P44"/>
    <mergeCell ref="O45:P45"/>
    <mergeCell ref="O46:P46"/>
    <mergeCell ref="O35:P35"/>
    <mergeCell ref="O36:P36"/>
    <mergeCell ref="S17:T17"/>
    <mergeCell ref="S18:T18"/>
    <mergeCell ref="S19:T19"/>
    <mergeCell ref="S8:T8"/>
    <mergeCell ref="S9:T9"/>
    <mergeCell ref="S10:T10"/>
    <mergeCell ref="S11:T11"/>
    <mergeCell ref="S12:T12"/>
    <mergeCell ref="S13:T13"/>
    <mergeCell ref="S26:T26"/>
    <mergeCell ref="S27:T27"/>
    <mergeCell ref="S28:T28"/>
    <mergeCell ref="S29:T29"/>
    <mergeCell ref="S30:T30"/>
    <mergeCell ref="S31:T31"/>
    <mergeCell ref="S20:T20"/>
    <mergeCell ref="S21:T21"/>
    <mergeCell ref="S22:T22"/>
    <mergeCell ref="S23:T23"/>
    <mergeCell ref="S24:T24"/>
    <mergeCell ref="S25:T25"/>
    <mergeCell ref="S38:T38"/>
    <mergeCell ref="S39:T39"/>
    <mergeCell ref="S40:T40"/>
    <mergeCell ref="S41:T41"/>
    <mergeCell ref="S42:T42"/>
    <mergeCell ref="S43:T43"/>
    <mergeCell ref="S32:T32"/>
    <mergeCell ref="S33:T33"/>
    <mergeCell ref="S34:T34"/>
    <mergeCell ref="S35:T35"/>
    <mergeCell ref="S36:T36"/>
    <mergeCell ref="S37:T37"/>
    <mergeCell ref="S50:T50"/>
    <mergeCell ref="S51:T51"/>
    <mergeCell ref="S52:T52"/>
    <mergeCell ref="S53:T53"/>
    <mergeCell ref="S54:T54"/>
    <mergeCell ref="S44:T44"/>
    <mergeCell ref="S45:T45"/>
    <mergeCell ref="S46:T46"/>
    <mergeCell ref="S47:T47"/>
    <mergeCell ref="S48:T48"/>
    <mergeCell ref="S49:T49"/>
  </mergeCells>
  <phoneticPr fontId="41" type="noConversion"/>
  <conditionalFormatting sqref="X1:Y1">
    <cfRule type="expression" dxfId="1" priority="31">
      <formula>#REF!</formula>
    </cfRule>
    <cfRule type="expression" dxfId="0" priority="32">
      <formula>#REF!</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1. Customizable Structure</vt:lpstr>
      <vt:lpstr>2. Capabilty Analysis</vt:lpstr>
      <vt:lpstr>3. Role Analysis</vt:lpstr>
      <vt:lpstr>4. Demand Planning</vt:lpstr>
      <vt:lpstr>BACKEND - 4. Calculations</vt:lpstr>
      <vt:lpstr>BACKEND - 6. Budget Tracking</vt:lpstr>
      <vt:lpstr>BACKEND - 1. Term Sheet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Anouk</cp:lastModifiedBy>
  <cp:revision/>
  <dcterms:created xsi:type="dcterms:W3CDTF">2023-02-21T09:58:40Z</dcterms:created>
  <dcterms:modified xsi:type="dcterms:W3CDTF">2024-04-15T09:45:37Z</dcterms:modified>
  <cp:category/>
  <cp:contentStatus/>
</cp:coreProperties>
</file>